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 codeName="{4D1C537B-E38A-612A-F078-A93A15B4B7F4}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tanley.wise\Downloads\"/>
    </mc:Choice>
  </mc:AlternateContent>
  <xr:revisionPtr revIDLastSave="0" documentId="8_{FA79772D-CACC-41AA-9268-C54BC035352A}" xr6:coauthVersionLast="47" xr6:coauthVersionMax="47" xr10:uidLastSave="{00000000-0000-0000-0000-000000000000}"/>
  <bookViews>
    <workbookView xWindow="6225" yWindow="420" windowWidth="18645" windowHeight="14370" tabRatio="862" xr2:uid="{00000000-000D-0000-FFFF-FFFF00000000}"/>
  </bookViews>
  <sheets>
    <sheet name="Cover crop worksheet" sheetId="1" r:id="rId1"/>
    <sheet name="Table 1 Purpose ratings" sheetId="9" r:id="rId2"/>
    <sheet name="Recommended Cover Crop Mixes" sheetId="10" r:id="rId3"/>
    <sheet name="Aerial Seeding in SB" sheetId="12" state="hidden" r:id="rId4"/>
    <sheet name="Aerial Seeding in Corn" sheetId="11" state="hidden" r:id="rId5"/>
    <sheet name="DATA" sheetId="2" state="hidden" r:id="rId6"/>
  </sheets>
  <functionGroups builtInGroupCount="19"/>
  <externalReferences>
    <externalReference r:id="rId7"/>
  </externalReferences>
  <definedNames>
    <definedName name="_xlnm._FilterDatabase" localSheetId="0" hidden="1">'Cover crop worksheet'!#REF!</definedName>
    <definedName name="_xlnm._FilterDatabase" localSheetId="5" hidden="1">DATA!$I$21:$L$30</definedName>
    <definedName name="Alfalfa">DATA!$B$101:$B$114</definedName>
    <definedName name="Application" localSheetId="1">[1]DATA!$B$21:$B$23</definedName>
    <definedName name="Application">DATA!$B$21:$B$23</definedName>
    <definedName name="Canola">DATA!$I$101:$I$109</definedName>
    <definedName name="CarryOverTable" localSheetId="1">[1]DATA!$A$183:$AU$394</definedName>
    <definedName name="CarryOverTable">DATA!$A$184:$AU$395</definedName>
    <definedName name="ChemicalName" localSheetId="1">[1]DATA!#REF!</definedName>
    <definedName name="ChemicalName">DATA!#REF!</definedName>
    <definedName name="Chickpeas">DATA!$M$101:$M$115</definedName>
    <definedName name="Corn">DATA!$E$101:$E$178</definedName>
    <definedName name="CoverCropTable">DATA!$A$56:$B$97</definedName>
    <definedName name="_xlnm.Criteria" localSheetId="0">'Cover crop worksheet'!#REF!</definedName>
    <definedName name="_xlnm.Criteria" localSheetId="5">DATA!$E$7:$L$8</definedName>
    <definedName name="CropList" localSheetId="1">[1]DATA!$A$100:$A$126</definedName>
    <definedName name="CropList">DATA!$A$100:$A$127</definedName>
    <definedName name="CurrentDate" localSheetId="1">[1]DATA!$D$37:$D$96</definedName>
    <definedName name="CurrentDate">DATA!$D$37:$D$96</definedName>
    <definedName name="Date" localSheetId="1">[1]DATA!$D$13:$D$60</definedName>
    <definedName name="Date">DATA!$D$13:$D$60</definedName>
    <definedName name="DryBeans">DATA!$K$101:$K$121</definedName>
    <definedName name="_xlnm.Extract" localSheetId="0">'Cover crop worksheet'!#REF!</definedName>
    <definedName name="_xlnm.Extract" localSheetId="5">DATA!$E$10:$L$18</definedName>
    <definedName name="Fertilizer" localSheetId="1">[1]DATA!$B$15:$B$19</definedName>
    <definedName name="Fertilizer">DATA!$B$15:$B$19</definedName>
    <definedName name="FieldPeas">DATA!$L$101:$L$119</definedName>
    <definedName name="FineSeedList">DATA!$A$34:$A$53</definedName>
    <definedName name="Flax">DATA!$J$101:$J$111</definedName>
    <definedName name="FullSeedList">DATA!$A$55:$A$97</definedName>
    <definedName name="Grass">DATA!$C$101:$C$128</definedName>
    <definedName name="LastDate" localSheetId="1">[1]DATA!$D$25:$D$96</definedName>
    <definedName name="LastDate">DATA!$D$25:$D$96</definedName>
    <definedName name="Lentils">DATA!$N$101:$N$113</definedName>
    <definedName name="ListSelection" localSheetId="1">'[1]SD-JS-340'!$Q$10</definedName>
    <definedName name="ListSelection">'Cover crop worksheet'!$S$10</definedName>
    <definedName name="Other">DATA!$A$184:$A$395</definedName>
    <definedName name="Percent1">DATA!$L$11</definedName>
    <definedName name="_xlnm.Print_Area" localSheetId="0">'Cover crop worksheet'!$A$1:$Q$40</definedName>
    <definedName name="_xlnm.Print_Area" localSheetId="2">'Recommended Cover Crop Mixes'!$A$1:$I$93</definedName>
    <definedName name="_xlnm.Print_Area" localSheetId="1">'Table 1 Purpose ratings'!$A$1:$R$64</definedName>
    <definedName name="_xlnm.Print_Titles" localSheetId="1">'Table 1 Purpose ratings'!$2:$2</definedName>
    <definedName name="Purpose" localSheetId="0">DATA!$I$3:$I$10</definedName>
    <definedName name="Purpose">'Cover crop worksheet'!#REF!</definedName>
    <definedName name="PurposeList">'Cover crop worksheet'!#REF!</definedName>
    <definedName name="Safflower">DATA!$H$101:$H$111</definedName>
    <definedName name="SeedingWindow">DATA!$B$2:$B$5</definedName>
    <definedName name="SmallGrain">DATA!$D$101:$D$152</definedName>
    <definedName name="Sorghum">DATA!$O$101:$O$140</definedName>
    <definedName name="Soybeans">DATA!$F$101:$F$162</definedName>
    <definedName name="Species1">DATA!$F$11</definedName>
    <definedName name="SpeciesList" localSheetId="1">[1]DATA!#REF!</definedName>
    <definedName name="SpeciesList">DATA!#REF!</definedName>
    <definedName name="SpeciesTable">'Table 1 Purpose ratings'!$A$3:$T$44</definedName>
    <definedName name="Sunflowers">DATA!$G$101:$G$115</definedName>
    <definedName name="Termination">DATA!$B$7:$B$13</definedName>
    <definedName name="Variety1">DATA!$H$11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9" i="1" l="1"/>
  <c r="L29" i="1" s="1"/>
  <c r="J30" i="1"/>
  <c r="L30" i="1" s="1"/>
  <c r="J31" i="1"/>
  <c r="L31" i="1" s="1"/>
  <c r="J32" i="1"/>
  <c r="L32" i="1" s="1"/>
  <c r="J33" i="1"/>
  <c r="L33" i="1" s="1"/>
  <c r="J34" i="1"/>
  <c r="L34" i="1" s="1"/>
  <c r="J36" i="1"/>
  <c r="L36" i="1" s="1"/>
  <c r="J37" i="1"/>
  <c r="L37" i="1" s="1"/>
  <c r="I39" i="1" l="1"/>
  <c r="M36" i="1" l="1"/>
  <c r="N36" i="1"/>
  <c r="O36" i="1"/>
  <c r="M37" i="1"/>
  <c r="N37" i="1"/>
  <c r="O37" i="1"/>
  <c r="H36" i="1"/>
  <c r="H37" i="1"/>
  <c r="P37" i="1"/>
  <c r="P36" i="1"/>
  <c r="O32" i="1" l="1"/>
  <c r="O33" i="1"/>
  <c r="O34" i="1"/>
  <c r="H32" i="1"/>
  <c r="H33" i="1"/>
  <c r="H34" i="1"/>
  <c r="P32" i="1"/>
  <c r="P33" i="1"/>
  <c r="P34" i="1"/>
  <c r="O28" i="1" l="1"/>
  <c r="H28" i="1"/>
  <c r="H30" i="1"/>
  <c r="J28" i="1" l="1"/>
  <c r="L28" i="1" s="1"/>
  <c r="N34" i="1"/>
  <c r="N33" i="1"/>
  <c r="N32" i="1"/>
  <c r="E14" i="2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6" i="2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8" i="2"/>
  <c r="E39" i="2"/>
  <c r="E40" i="2" s="1"/>
  <c r="E41" i="2" s="1"/>
  <c r="E42" i="2" s="1"/>
  <c r="E43" i="2" s="1"/>
  <c r="E44" i="2" s="1"/>
  <c r="N28" i="1" l="1"/>
  <c r="H39" i="1"/>
  <c r="H38" i="1"/>
  <c r="J38" i="1" s="1"/>
  <c r="L38" i="1" s="1"/>
  <c r="H35" i="1"/>
  <c r="J35" i="1" s="1"/>
  <c r="L35" i="1" s="1"/>
  <c r="H31" i="1"/>
  <c r="H29" i="1"/>
  <c r="X28" i="1"/>
  <c r="S28" i="1"/>
  <c r="U28" i="1" l="1"/>
  <c r="E74" i="2" l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45" i="2"/>
  <c r="E46" i="2" s="1"/>
  <c r="E47" i="2" s="1"/>
  <c r="E48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D12" i="2" l="1"/>
  <c r="G12" i="2" s="1"/>
  <c r="G13" i="2" s="1"/>
  <c r="U29" i="1"/>
  <c r="T28" i="1"/>
  <c r="T29" i="1"/>
  <c r="T30" i="1"/>
  <c r="T31" i="1"/>
  <c r="T35" i="1"/>
  <c r="T38" i="1"/>
  <c r="T39" i="1"/>
  <c r="S29" i="1"/>
  <c r="S30" i="1"/>
  <c r="S31" i="1"/>
  <c r="S35" i="1"/>
  <c r="S38" i="1"/>
  <c r="S39" i="1"/>
  <c r="L39" i="1"/>
  <c r="U26" i="1"/>
  <c r="V26" i="1"/>
  <c r="W26" i="1"/>
  <c r="X26" i="1"/>
  <c r="W28" i="1"/>
  <c r="V28" i="1"/>
  <c r="O29" i="1"/>
  <c r="X29" i="1"/>
  <c r="W29" i="1"/>
  <c r="V29" i="1"/>
  <c r="O30" i="1"/>
  <c r="X30" i="1"/>
  <c r="W30" i="1"/>
  <c r="V30" i="1"/>
  <c r="U30" i="1"/>
  <c r="O31" i="1"/>
  <c r="X31" i="1"/>
  <c r="W31" i="1"/>
  <c r="V31" i="1"/>
  <c r="U31" i="1"/>
  <c r="O35" i="1"/>
  <c r="X35" i="1"/>
  <c r="W35" i="1"/>
  <c r="V35" i="1"/>
  <c r="U35" i="1"/>
  <c r="M38" i="1"/>
  <c r="O38" i="1"/>
  <c r="X38" i="1"/>
  <c r="W38" i="1"/>
  <c r="V38" i="1"/>
  <c r="U38" i="1"/>
  <c r="J39" i="1"/>
  <c r="M39" i="1"/>
  <c r="O39" i="1"/>
  <c r="X39" i="1"/>
  <c r="W39" i="1"/>
  <c r="V39" i="1"/>
  <c r="U39" i="1"/>
  <c r="X40" i="1"/>
  <c r="W40" i="1"/>
  <c r="V40" i="1"/>
  <c r="U40" i="1"/>
  <c r="S21" i="1"/>
  <c r="S18" i="1"/>
  <c r="H13" i="2" l="1"/>
  <c r="D13" i="2" s="1"/>
  <c r="G14" i="2"/>
  <c r="N38" i="1"/>
  <c r="N39" i="1"/>
  <c r="N35" i="1"/>
  <c r="N30" i="1"/>
  <c r="N31" i="1"/>
  <c r="N29" i="1"/>
  <c r="AB40" i="1"/>
  <c r="AB35" i="1"/>
  <c r="AB39" i="1"/>
  <c r="AB38" i="1"/>
  <c r="AB29" i="1"/>
  <c r="Z29" i="1"/>
  <c r="E12" i="2"/>
  <c r="S40" i="1"/>
  <c r="AA40" i="1"/>
  <c r="Y40" i="1"/>
  <c r="Y39" i="1"/>
  <c r="Y28" i="1"/>
  <c r="Z40" i="1"/>
  <c r="Z39" i="1"/>
  <c r="Z38" i="1"/>
  <c r="Z35" i="1"/>
  <c r="Z31" i="1"/>
  <c r="AB31" i="1"/>
  <c r="Z30" i="1"/>
  <c r="AB30" i="1"/>
  <c r="Z28" i="1"/>
  <c r="AB28" i="1"/>
  <c r="AA39" i="1"/>
  <c r="Y38" i="1"/>
  <c r="AA38" i="1"/>
  <c r="Y35" i="1"/>
  <c r="AA35" i="1"/>
  <c r="Y31" i="1"/>
  <c r="AA31" i="1"/>
  <c r="Y30" i="1"/>
  <c r="AA30" i="1"/>
  <c r="Y29" i="1"/>
  <c r="AA29" i="1"/>
  <c r="AA28" i="1"/>
  <c r="T40" i="1"/>
  <c r="P31" i="1"/>
  <c r="P28" i="1"/>
  <c r="P29" i="1"/>
  <c r="P30" i="1"/>
  <c r="P35" i="1"/>
  <c r="P39" i="1"/>
  <c r="P38" i="1"/>
  <c r="H14" i="2" l="1"/>
  <c r="D14" i="2" s="1"/>
  <c r="G15" i="2"/>
  <c r="H15" i="2" l="1"/>
  <c r="D15" i="2" s="1"/>
  <c r="G16" i="2"/>
  <c r="H16" i="2" l="1"/>
  <c r="D16" i="2" s="1"/>
  <c r="G17" i="2"/>
  <c r="H17" i="2" l="1"/>
  <c r="D17" i="2" s="1"/>
  <c r="G18" i="2"/>
  <c r="H18" i="2" l="1"/>
  <c r="D18" i="2" s="1"/>
  <c r="G19" i="2"/>
  <c r="H19" i="2" l="1"/>
  <c r="D19" i="2" s="1"/>
  <c r="G20" i="2"/>
  <c r="H20" i="2" l="1"/>
  <c r="D20" i="2" s="1"/>
  <c r="G21" i="2"/>
  <c r="H21" i="2" l="1"/>
  <c r="D21" i="2" s="1"/>
  <c r="G22" i="2"/>
  <c r="H22" i="2" l="1"/>
  <c r="D22" i="2" s="1"/>
  <c r="G23" i="2"/>
  <c r="H23" i="2" l="1"/>
  <c r="D23" i="2" s="1"/>
  <c r="G24" i="2"/>
  <c r="H24" i="2" l="1"/>
  <c r="D24" i="2" s="1"/>
  <c r="G25" i="2"/>
  <c r="G26" i="2" l="1"/>
  <c r="H25" i="2"/>
  <c r="D25" i="2" s="1"/>
  <c r="G27" i="2" l="1"/>
  <c r="H26" i="2"/>
  <c r="D26" i="2" s="1"/>
  <c r="G28" i="2" l="1"/>
  <c r="H27" i="2"/>
  <c r="D27" i="2" s="1"/>
  <c r="G29" i="2" l="1"/>
  <c r="H28" i="2"/>
  <c r="D28" i="2" s="1"/>
  <c r="G30" i="2" l="1"/>
  <c r="H29" i="2"/>
  <c r="D29" i="2" s="1"/>
  <c r="G31" i="2" l="1"/>
  <c r="H30" i="2"/>
  <c r="D30" i="2" s="1"/>
  <c r="G32" i="2" l="1"/>
  <c r="H31" i="2"/>
  <c r="D31" i="2" s="1"/>
  <c r="G33" i="2" l="1"/>
  <c r="H32" i="2"/>
  <c r="D32" i="2" s="1"/>
  <c r="G34" i="2" l="1"/>
  <c r="H33" i="2"/>
  <c r="D33" i="2" s="1"/>
  <c r="G35" i="2" l="1"/>
  <c r="H34" i="2"/>
  <c r="D34" i="2" s="1"/>
  <c r="G36" i="2" l="1"/>
  <c r="H35" i="2"/>
  <c r="D35" i="2" s="1"/>
  <c r="H36" i="2" l="1"/>
  <c r="D36" i="2" s="1"/>
  <c r="G37" i="2"/>
  <c r="H37" i="2" l="1"/>
  <c r="D37" i="2" s="1"/>
  <c r="G38" i="2"/>
  <c r="H38" i="2" l="1"/>
  <c r="D38" i="2" s="1"/>
  <c r="G39" i="2"/>
  <c r="H39" i="2" l="1"/>
  <c r="D39" i="2" s="1"/>
  <c r="G40" i="2"/>
  <c r="H40" i="2" l="1"/>
  <c r="D40" i="2" s="1"/>
  <c r="G41" i="2"/>
  <c r="H41" i="2" l="1"/>
  <c r="D41" i="2" s="1"/>
  <c r="G42" i="2"/>
  <c r="H42" i="2" l="1"/>
  <c r="D42" i="2" s="1"/>
  <c r="G43" i="2"/>
  <c r="H43" i="2" l="1"/>
  <c r="D43" i="2" s="1"/>
  <c r="G44" i="2"/>
  <c r="H44" i="2" l="1"/>
  <c r="D44" i="2" s="1"/>
  <c r="G45" i="2"/>
  <c r="H45" i="2" l="1"/>
  <c r="D45" i="2" s="1"/>
  <c r="G46" i="2"/>
  <c r="H46" i="2" l="1"/>
  <c r="D46" i="2" s="1"/>
  <c r="G47" i="2"/>
  <c r="G48" i="2" l="1"/>
  <c r="H47" i="2"/>
  <c r="D47" i="2" s="1"/>
  <c r="H48" i="2" l="1"/>
  <c r="D48" i="2" s="1"/>
  <c r="G49" i="2"/>
  <c r="H49" i="2" l="1"/>
  <c r="D49" i="2" s="1"/>
  <c r="G50" i="2"/>
  <c r="H50" i="2" l="1"/>
  <c r="D50" i="2" s="1"/>
  <c r="G51" i="2"/>
  <c r="H51" i="2" l="1"/>
  <c r="D51" i="2" s="1"/>
  <c r="G52" i="2"/>
  <c r="H52" i="2" l="1"/>
  <c r="D52" i="2" s="1"/>
  <c r="G53" i="2"/>
  <c r="H53" i="2" l="1"/>
  <c r="D53" i="2" s="1"/>
  <c r="G54" i="2"/>
  <c r="H54" i="2" l="1"/>
  <c r="D54" i="2" s="1"/>
  <c r="G55" i="2"/>
  <c r="G56" i="2" l="1"/>
  <c r="H55" i="2"/>
  <c r="D55" i="2" s="1"/>
  <c r="G57" i="2" l="1"/>
  <c r="H56" i="2"/>
  <c r="D56" i="2" s="1"/>
  <c r="G58" i="2" l="1"/>
  <c r="H57" i="2"/>
  <c r="D57" i="2" s="1"/>
  <c r="G59" i="2" l="1"/>
  <c r="H58" i="2"/>
  <c r="D58" i="2" s="1"/>
  <c r="G60" i="2" l="1"/>
  <c r="H59" i="2"/>
  <c r="D59" i="2" s="1"/>
  <c r="H60" i="2" l="1"/>
  <c r="D60" i="2" s="1"/>
  <c r="G61" i="2"/>
  <c r="G62" i="2" l="1"/>
  <c r="H61" i="2"/>
  <c r="D61" i="2" s="1"/>
  <c r="G63" i="2" l="1"/>
  <c r="H62" i="2"/>
  <c r="D62" i="2" s="1"/>
  <c r="G64" i="2" l="1"/>
  <c r="H63" i="2"/>
  <c r="D63" i="2" s="1"/>
  <c r="G65" i="2" l="1"/>
  <c r="H64" i="2"/>
  <c r="D64" i="2" s="1"/>
  <c r="G66" i="2" l="1"/>
  <c r="H65" i="2"/>
  <c r="D65" i="2" s="1"/>
  <c r="H66" i="2" l="1"/>
  <c r="D66" i="2" s="1"/>
  <c r="G67" i="2"/>
  <c r="H67" i="2" l="1"/>
  <c r="D67" i="2" s="1"/>
  <c r="G68" i="2"/>
  <c r="H68" i="2" l="1"/>
  <c r="D68" i="2" s="1"/>
  <c r="G69" i="2"/>
  <c r="H69" i="2" l="1"/>
  <c r="D69" i="2" s="1"/>
  <c r="G70" i="2"/>
  <c r="G71" i="2" l="1"/>
  <c r="H70" i="2"/>
  <c r="D70" i="2" s="1"/>
  <c r="H71" i="2" l="1"/>
  <c r="D71" i="2" s="1"/>
  <c r="G72" i="2"/>
  <c r="G73" i="2" l="1"/>
  <c r="H72" i="2"/>
  <c r="D72" i="2" s="1"/>
  <c r="H73" i="2" l="1"/>
  <c r="D73" i="2" s="1"/>
  <c r="G74" i="2"/>
  <c r="H74" i="2" l="1"/>
  <c r="D74" i="2" s="1"/>
  <c r="G75" i="2"/>
  <c r="H75" i="2" l="1"/>
  <c r="D75" i="2" s="1"/>
  <c r="G76" i="2"/>
  <c r="H76" i="2" l="1"/>
  <c r="D76" i="2" s="1"/>
  <c r="G77" i="2"/>
  <c r="G78" i="2" l="1"/>
  <c r="H77" i="2"/>
  <c r="D77" i="2" s="1"/>
  <c r="G79" i="2" l="1"/>
  <c r="H78" i="2"/>
  <c r="D78" i="2" s="1"/>
  <c r="H79" i="2" l="1"/>
  <c r="D79" i="2" s="1"/>
  <c r="G80" i="2"/>
  <c r="H80" i="2" l="1"/>
  <c r="D80" i="2" s="1"/>
  <c r="G81" i="2"/>
  <c r="G82" i="2" l="1"/>
  <c r="H81" i="2"/>
  <c r="D81" i="2" s="1"/>
  <c r="H82" i="2" l="1"/>
  <c r="D82" i="2" s="1"/>
  <c r="G83" i="2"/>
  <c r="H83" i="2" l="1"/>
  <c r="D83" i="2" s="1"/>
  <c r="G84" i="2"/>
  <c r="H84" i="2" l="1"/>
  <c r="D84" i="2" s="1"/>
  <c r="G85" i="2"/>
  <c r="G86" i="2" l="1"/>
  <c r="H85" i="2"/>
  <c r="D85" i="2" s="1"/>
  <c r="G87" i="2" l="1"/>
  <c r="H86" i="2"/>
  <c r="D86" i="2" s="1"/>
  <c r="G88" i="2" l="1"/>
  <c r="H87" i="2"/>
  <c r="D87" i="2" s="1"/>
  <c r="G89" i="2" l="1"/>
  <c r="H88" i="2"/>
  <c r="D88" i="2" s="1"/>
  <c r="G90" i="2" l="1"/>
  <c r="H89" i="2"/>
  <c r="D89" i="2" s="1"/>
  <c r="H90" i="2" l="1"/>
  <c r="D90" i="2" s="1"/>
  <c r="G91" i="2"/>
  <c r="G92" i="2" l="1"/>
  <c r="H91" i="2"/>
  <c r="D91" i="2" s="1"/>
  <c r="G93" i="2" l="1"/>
  <c r="H92" i="2"/>
  <c r="D92" i="2" s="1"/>
  <c r="G94" i="2" l="1"/>
  <c r="H93" i="2"/>
  <c r="D93" i="2" s="1"/>
  <c r="G95" i="2" l="1"/>
  <c r="H94" i="2"/>
  <c r="D94" i="2" s="1"/>
  <c r="G96" i="2" l="1"/>
  <c r="H96" i="2" s="1"/>
  <c r="D96" i="2" s="1"/>
  <c r="H95" i="2"/>
  <c r="D95" i="2" s="1"/>
</calcChain>
</file>

<file path=xl/sharedStrings.xml><?xml version="1.0" encoding="utf-8"?>
<sst xmlns="http://schemas.openxmlformats.org/spreadsheetml/2006/main" count="2109" uniqueCount="629">
  <si>
    <t>Seeded by:</t>
  </si>
  <si>
    <t>PLANNED</t>
  </si>
  <si>
    <t>APPLIED</t>
  </si>
  <si>
    <t>Field Number</t>
  </si>
  <si>
    <t>Seeding Equipment</t>
  </si>
  <si>
    <t>Acres</t>
  </si>
  <si>
    <t>Seed Species</t>
  </si>
  <si>
    <t>Acres to Seed</t>
  </si>
  <si>
    <t>Percent in Mixture</t>
  </si>
  <si>
    <t>N</t>
  </si>
  <si>
    <t>Yes</t>
  </si>
  <si>
    <t>COVER CROP SEEDING PLAN AND RECORD</t>
  </si>
  <si>
    <t>Seeding depth, inches</t>
  </si>
  <si>
    <t>CG</t>
  </si>
  <si>
    <t>WB</t>
  </si>
  <si>
    <t>CB</t>
  </si>
  <si>
    <t>WG</t>
  </si>
  <si>
    <t>1 - 1.5</t>
  </si>
  <si>
    <t>1.5 - 3</t>
  </si>
  <si>
    <t>Table 1: Cover Crop - Common Species and Properties</t>
  </si>
  <si>
    <t>Cover Crop</t>
  </si>
  <si>
    <t>Erosion Reduction</t>
  </si>
  <si>
    <t xml:space="preserve">Increase soil organic matter </t>
  </si>
  <si>
    <t>Capture, recycle, redistribute nutrients in the soil profile</t>
  </si>
  <si>
    <t xml:space="preserve">Promote biological nitrogen fixation </t>
  </si>
  <si>
    <t>Weed suppression</t>
  </si>
  <si>
    <t>Provide supplemental hay</t>
  </si>
  <si>
    <t>Provide supplemental grazing</t>
  </si>
  <si>
    <t>Rooting Depth / Plant Water Use /1</t>
  </si>
  <si>
    <t>Minimize / reduce soil compaction</t>
  </si>
  <si>
    <t>Seed size (Large or Fine)</t>
  </si>
  <si>
    <t>Salinity tolerance</t>
  </si>
  <si>
    <t xml:space="preserve">C:N Ratio </t>
  </si>
  <si>
    <t>Attract Beneficial Insects</t>
  </si>
  <si>
    <t xml:space="preserve">Mycorrhizal fungi association </t>
  </si>
  <si>
    <t>F</t>
  </si>
  <si>
    <t>G</t>
  </si>
  <si>
    <t>M</t>
  </si>
  <si>
    <t>L</t>
  </si>
  <si>
    <t>Y</t>
  </si>
  <si>
    <t>P</t>
  </si>
  <si>
    <t>MM</t>
  </si>
  <si>
    <t>N/A</t>
  </si>
  <si>
    <t>SL</t>
  </si>
  <si>
    <t>P-G**</t>
  </si>
  <si>
    <t>DH</t>
  </si>
  <si>
    <t>1-1.5</t>
  </si>
  <si>
    <t>H</t>
  </si>
  <si>
    <t>SM</t>
  </si>
  <si>
    <t>.25-.75</t>
  </si>
  <si>
    <t>MH</t>
  </si>
  <si>
    <t>DM</t>
  </si>
  <si>
    <t>.5-1</t>
  </si>
  <si>
    <t>.5-1.5</t>
  </si>
  <si>
    <t>.25-.5</t>
  </si>
  <si>
    <t>/1 Rooting Depth/Water Use</t>
  </si>
  <si>
    <t>/2 Crop types</t>
  </si>
  <si>
    <t>Ratings</t>
  </si>
  <si>
    <t>SL=</t>
  </si>
  <si>
    <t>Shallow rooted/Low water use</t>
  </si>
  <si>
    <t>CG=</t>
  </si>
  <si>
    <t>cool season grass</t>
  </si>
  <si>
    <t>L=</t>
  </si>
  <si>
    <t>Low</t>
  </si>
  <si>
    <t>G=</t>
  </si>
  <si>
    <t>Good</t>
  </si>
  <si>
    <t>SM=</t>
  </si>
  <si>
    <t>Shallow rooted/Medium water use</t>
  </si>
  <si>
    <t>CB=</t>
  </si>
  <si>
    <t>cool season broadleaf</t>
  </si>
  <si>
    <t>M=</t>
  </si>
  <si>
    <t>Medium</t>
  </si>
  <si>
    <t>F=</t>
  </si>
  <si>
    <t>Fair</t>
  </si>
  <si>
    <t>SH=</t>
  </si>
  <si>
    <t>Shallow rooted/High water use</t>
  </si>
  <si>
    <t>WB=</t>
  </si>
  <si>
    <t>warm season broadleaf</t>
  </si>
  <si>
    <t>H=</t>
  </si>
  <si>
    <t>High</t>
  </si>
  <si>
    <t>P=</t>
  </si>
  <si>
    <t>Poor</t>
  </si>
  <si>
    <t>ML=</t>
  </si>
  <si>
    <t>Medium rooted/Low water use</t>
  </si>
  <si>
    <t>WG=</t>
  </si>
  <si>
    <t>warm season grass</t>
  </si>
  <si>
    <t>N/A=</t>
  </si>
  <si>
    <t>Not Available</t>
  </si>
  <si>
    <t>MM=</t>
  </si>
  <si>
    <t>Medium rooted/Medium water use</t>
  </si>
  <si>
    <t>MH=</t>
  </si>
  <si>
    <t>Medium rooted/High water use</t>
  </si>
  <si>
    <t>DL=</t>
  </si>
  <si>
    <t>Deep rooted/Low water use</t>
  </si>
  <si>
    <t xml:space="preserve">Shallow </t>
  </si>
  <si>
    <t>6 - 18 inches</t>
  </si>
  <si>
    <t>DM=</t>
  </si>
  <si>
    <t>Deep rooted/Medium water use</t>
  </si>
  <si>
    <t>18 - 24 inches</t>
  </si>
  <si>
    <t>DH=</t>
  </si>
  <si>
    <t>Deep rooted/High water use</t>
  </si>
  <si>
    <t>Deep</t>
  </si>
  <si>
    <t>24 + inches</t>
  </si>
  <si>
    <t>Seeding Window</t>
  </si>
  <si>
    <t>Termination Method</t>
  </si>
  <si>
    <t>Crimp</t>
  </si>
  <si>
    <t>Frost</t>
  </si>
  <si>
    <t>Harvest</t>
  </si>
  <si>
    <t>Herbicide</t>
  </si>
  <si>
    <t>Mow</t>
  </si>
  <si>
    <t>Tillage</t>
  </si>
  <si>
    <t>Fertilization</t>
  </si>
  <si>
    <t>Starter only</t>
  </si>
  <si>
    <t>Starter &amp; inoculant</t>
  </si>
  <si>
    <t>None</t>
  </si>
  <si>
    <t>Inoculant only</t>
  </si>
  <si>
    <t>Full Seeding Rate Pounds (lbs/ac)</t>
  </si>
  <si>
    <t>Barley</t>
  </si>
  <si>
    <t>Buckwheat</t>
  </si>
  <si>
    <t>Canola</t>
  </si>
  <si>
    <t>Corn</t>
  </si>
  <si>
    <t>Flax</t>
  </si>
  <si>
    <t>Hairy vetch</t>
  </si>
  <si>
    <t>Millet</t>
  </si>
  <si>
    <t>Mustard</t>
  </si>
  <si>
    <t>Sorghum</t>
  </si>
  <si>
    <t>Sweet clover</t>
  </si>
  <si>
    <t>Triticale</t>
  </si>
  <si>
    <t>Planned Seeding Rate lbs/ac</t>
  </si>
  <si>
    <t>Total Lbs Required</t>
  </si>
  <si>
    <t>Variety</t>
  </si>
  <si>
    <t>Crop Type  and Seeding Dates  /2 /3</t>
  </si>
  <si>
    <t>Full Seeding rate, lbs/acre /4</t>
  </si>
  <si>
    <t xml:space="preserve">Y= </t>
  </si>
  <si>
    <t>N =</t>
  </si>
  <si>
    <t>No or None</t>
  </si>
  <si>
    <t>*Variable depending on seed size and row spacing.</t>
  </si>
  <si>
    <t>/3 Seeding Dates</t>
  </si>
  <si>
    <t>April 1 through May 15 – predominantly cool-season species</t>
  </si>
  <si>
    <t>May 15 through August 1 – predominantly warm-season species</t>
  </si>
  <si>
    <t>August 1 through October 1 – predominantly cool-season species</t>
  </si>
  <si>
    <t xml:space="preserve">  '/4 "Full Seeding rates" -  should be multiplied by the percent desired if mixtures are used.</t>
  </si>
  <si>
    <t>Chickling vetch</t>
  </si>
  <si>
    <t>Mustard, oriental or brown</t>
  </si>
  <si>
    <t>Mustard, tame yellow</t>
  </si>
  <si>
    <t>Red clover</t>
  </si>
  <si>
    <t>Tall wheatgrass</t>
  </si>
  <si>
    <t>Teff grass</t>
  </si>
  <si>
    <t>White clover</t>
  </si>
  <si>
    <t>Drill</t>
  </si>
  <si>
    <t>Broadcast</t>
  </si>
  <si>
    <t>Alfalfa</t>
  </si>
  <si>
    <t>Alsike clover</t>
  </si>
  <si>
    <t>Annual oregon ryegrass</t>
  </si>
  <si>
    <t>Seeding Depth (Inches)</t>
  </si>
  <si>
    <t>Current Crop:</t>
  </si>
  <si>
    <t>Previous Crop:</t>
  </si>
  <si>
    <t>Herbicide(s) applied</t>
  </si>
  <si>
    <t>Fallow</t>
  </si>
  <si>
    <t>Melons</t>
  </si>
  <si>
    <t>Corn Silage</t>
  </si>
  <si>
    <t>Grass</t>
  </si>
  <si>
    <t>Oats</t>
  </si>
  <si>
    <t>Potatoes</t>
  </si>
  <si>
    <t>Rapeseed</t>
  </si>
  <si>
    <t>Rye</t>
  </si>
  <si>
    <t>Sunflowers</t>
  </si>
  <si>
    <t>PLANNED COVER CROP</t>
  </si>
  <si>
    <t>Banvel</t>
  </si>
  <si>
    <t>Ally</t>
  </si>
  <si>
    <t>Harness</t>
  </si>
  <si>
    <t>Soybeans</t>
  </si>
  <si>
    <t>Aim EW</t>
  </si>
  <si>
    <t>Amplify</t>
  </si>
  <si>
    <t>Assure II</t>
  </si>
  <si>
    <t>Authority First</t>
  </si>
  <si>
    <t>Authority MTZ</t>
  </si>
  <si>
    <t>Autumn</t>
  </si>
  <si>
    <t>Axiom</t>
  </si>
  <si>
    <t xml:space="preserve">Flexstar L </t>
  </si>
  <si>
    <t>Glyphosate</t>
  </si>
  <si>
    <t>Metolachlor</t>
  </si>
  <si>
    <t>Pendimethalin</t>
  </si>
  <si>
    <t>Trifluralin</t>
  </si>
  <si>
    <t xml:space="preserve">2,4-D amine </t>
  </si>
  <si>
    <t xml:space="preserve">2,4-D ester </t>
  </si>
  <si>
    <t>Bromoxynil</t>
  </si>
  <si>
    <t>Acetochlor</t>
  </si>
  <si>
    <t>Breakfree</t>
  </si>
  <si>
    <t>Confidence</t>
  </si>
  <si>
    <t>Dicamba</t>
  </si>
  <si>
    <t>Keystone</t>
  </si>
  <si>
    <t>Stalwart</t>
  </si>
  <si>
    <t>Steadfast</t>
  </si>
  <si>
    <t>Volley</t>
  </si>
  <si>
    <t>Dry Beans</t>
  </si>
  <si>
    <t>Field Peas</t>
  </si>
  <si>
    <t>Paraquat</t>
  </si>
  <si>
    <t>Chickpeas</t>
  </si>
  <si>
    <t>Lentils</t>
  </si>
  <si>
    <t>Suggested Seeding Depth*</t>
  </si>
  <si>
    <t>Planned seeding date</t>
  </si>
  <si>
    <t>Amber</t>
  </si>
  <si>
    <t>Brash</t>
  </si>
  <si>
    <t>Cimarron Max</t>
  </si>
  <si>
    <t>Clarity</t>
  </si>
  <si>
    <t>Crossbow</t>
  </si>
  <si>
    <t>Escort</t>
  </si>
  <si>
    <t>Gramoxone Max</t>
  </si>
  <si>
    <t>Grazon</t>
  </si>
  <si>
    <t>Milestone</t>
  </si>
  <si>
    <t>Overdrive</t>
  </si>
  <si>
    <t>Plateau</t>
  </si>
  <si>
    <t>Rave</t>
  </si>
  <si>
    <t>Redeem</t>
  </si>
  <si>
    <t>Remedy</t>
  </si>
  <si>
    <t>Spike</t>
  </si>
  <si>
    <t>Sterling</t>
  </si>
  <si>
    <t>Stinger</t>
  </si>
  <si>
    <t>Telar</t>
  </si>
  <si>
    <t>Tordon</t>
  </si>
  <si>
    <t>Transline</t>
  </si>
  <si>
    <t>Velpar</t>
  </si>
  <si>
    <t>Weedmaster</t>
  </si>
  <si>
    <t>Basis Gold</t>
  </si>
  <si>
    <t>Command Extra</t>
  </si>
  <si>
    <t>Butyrac</t>
  </si>
  <si>
    <t>Diquat</t>
  </si>
  <si>
    <t>Gramoxone</t>
  </si>
  <si>
    <t>Kerb</t>
  </si>
  <si>
    <t>Poast</t>
  </si>
  <si>
    <t>Poast Plus</t>
  </si>
  <si>
    <t>Pursuit</t>
  </si>
  <si>
    <t>Raptor</t>
  </si>
  <si>
    <t>Select</t>
  </si>
  <si>
    <t>Sencor</t>
  </si>
  <si>
    <t>Sinbar</t>
  </si>
  <si>
    <t>Treflan</t>
  </si>
  <si>
    <t>Exceed</t>
  </si>
  <si>
    <t>Hornet</t>
  </si>
  <si>
    <t>Synchrony</t>
  </si>
  <si>
    <t>Potential Herbicide Carry-Over Conflicts, Refer to Herbicide Label</t>
  </si>
  <si>
    <t>imazamox</t>
  </si>
  <si>
    <t>imazethapyr</t>
  </si>
  <si>
    <t>flumetsulam</t>
  </si>
  <si>
    <t>clomazone</t>
  </si>
  <si>
    <t>cloransulam</t>
  </si>
  <si>
    <t>sulfentrazone</t>
  </si>
  <si>
    <t>flumioxazin</t>
  </si>
  <si>
    <t>flufenacet</t>
  </si>
  <si>
    <t>bentazon</t>
  </si>
  <si>
    <t>Blazer</t>
  </si>
  <si>
    <t>acifluorfen</t>
  </si>
  <si>
    <t>chlorimuron</t>
  </si>
  <si>
    <t>thifensulfuron</t>
  </si>
  <si>
    <t>iodosulfuron</t>
  </si>
  <si>
    <t>lactofen</t>
  </si>
  <si>
    <t>flumiclorac</t>
  </si>
  <si>
    <t>quizalofop</t>
  </si>
  <si>
    <t>fluazifop</t>
  </si>
  <si>
    <t>sethoxydim</t>
  </si>
  <si>
    <t>clethodim</t>
  </si>
  <si>
    <t>paraquat</t>
  </si>
  <si>
    <t>carfentrazone</t>
  </si>
  <si>
    <t>pyraflufen</t>
  </si>
  <si>
    <t>Synchrony XP</t>
  </si>
  <si>
    <t>trifluralin</t>
  </si>
  <si>
    <t>pendimethalin</t>
  </si>
  <si>
    <t>ethalfluralin</t>
  </si>
  <si>
    <t>alachlor</t>
  </si>
  <si>
    <t>s-metolachlor</t>
  </si>
  <si>
    <t>metolachlor</t>
  </si>
  <si>
    <t>dimethenamid-p</t>
  </si>
  <si>
    <t>metribuzin</t>
  </si>
  <si>
    <t>atrazine</t>
  </si>
  <si>
    <t>Stalwart Extra</t>
  </si>
  <si>
    <t>acetochlor</t>
  </si>
  <si>
    <t>Harness Xtra</t>
  </si>
  <si>
    <t>Confidence Xtra</t>
  </si>
  <si>
    <t>Breakfree ATC</t>
  </si>
  <si>
    <t>isoxaflutole</t>
  </si>
  <si>
    <t>mesotrione</t>
  </si>
  <si>
    <t>topramezone</t>
  </si>
  <si>
    <t>tembotrione</t>
  </si>
  <si>
    <t>rimsulfuron</t>
  </si>
  <si>
    <t>nicosulfuron</t>
  </si>
  <si>
    <t>foramsulfuron</t>
  </si>
  <si>
    <t>dicamba</t>
  </si>
  <si>
    <t>primisulfuron</t>
  </si>
  <si>
    <t>bromoxynil</t>
  </si>
  <si>
    <t>halosulfuron</t>
  </si>
  <si>
    <t>clopyralid</t>
  </si>
  <si>
    <t>fluroxypyr</t>
  </si>
  <si>
    <t>glufosinate</t>
  </si>
  <si>
    <t>EPTC</t>
  </si>
  <si>
    <t>Prism</t>
  </si>
  <si>
    <t>sodium chlorate</t>
  </si>
  <si>
    <t>triallate</t>
  </si>
  <si>
    <t>quinclorac</t>
  </si>
  <si>
    <t>prosulfuron</t>
  </si>
  <si>
    <t>MCPA</t>
  </si>
  <si>
    <t>chlorsulfuron</t>
  </si>
  <si>
    <t>tribenuron</t>
  </si>
  <si>
    <t>metsulfuron</t>
  </si>
  <si>
    <t>triasulfuron</t>
  </si>
  <si>
    <t>sulfosulfuron</t>
  </si>
  <si>
    <t>propoxycarbazone</t>
  </si>
  <si>
    <t>clodinafop</t>
  </si>
  <si>
    <t>fenoxaprop</t>
  </si>
  <si>
    <t>pinoxaden</t>
  </si>
  <si>
    <t>imazamethabenz</t>
  </si>
  <si>
    <t>difenzoquat</t>
  </si>
  <si>
    <t>flucarbazone</t>
  </si>
  <si>
    <t>mesosulfuron</t>
  </si>
  <si>
    <t>tralkoxydim</t>
  </si>
  <si>
    <t>picloram</t>
  </si>
  <si>
    <t>aminopyralid</t>
  </si>
  <si>
    <t>imazapic</t>
  </si>
  <si>
    <t>triclopyr</t>
  </si>
  <si>
    <t>tebuthiuron</t>
  </si>
  <si>
    <t>hexazinone</t>
  </si>
  <si>
    <t>2,4-DB</t>
  </si>
  <si>
    <t>diquat</t>
  </si>
  <si>
    <t>glyphosate</t>
  </si>
  <si>
    <t>pronamide</t>
  </si>
  <si>
    <t>terbacil</t>
  </si>
  <si>
    <t>MCPB</t>
  </si>
  <si>
    <t>2,4-D</t>
  </si>
  <si>
    <t>diflufenzapyr</t>
  </si>
  <si>
    <t>safener</t>
  </si>
  <si>
    <t>imazapyr</t>
  </si>
  <si>
    <t>diflufenzopyr</t>
  </si>
  <si>
    <t>pyrasulfotole</t>
  </si>
  <si>
    <t>trifensulfuron</t>
  </si>
  <si>
    <t>Peas</t>
  </si>
  <si>
    <t>Sulfentrazone</t>
  </si>
  <si>
    <t>fumesafen</t>
  </si>
  <si>
    <t>Cinch</t>
  </si>
  <si>
    <t>Compaction</t>
  </si>
  <si>
    <t>Salinity</t>
  </si>
  <si>
    <t>Species</t>
  </si>
  <si>
    <t>Percent</t>
  </si>
  <si>
    <t>Authority</t>
  </si>
  <si>
    <t>Cowpeas</t>
  </si>
  <si>
    <t>Residue Cycling</t>
  </si>
  <si>
    <t>Application Date:</t>
  </si>
  <si>
    <t>Sudangrass</t>
  </si>
  <si>
    <t>CROP HISTORY</t>
  </si>
  <si>
    <t>ET</t>
  </si>
  <si>
    <t>fomesafen</t>
  </si>
  <si>
    <t>imazaquin</t>
  </si>
  <si>
    <t>Other</t>
  </si>
  <si>
    <t>Bicep</t>
  </si>
  <si>
    <t>Accent</t>
  </si>
  <si>
    <t>Accent Gold</t>
  </si>
  <si>
    <t>Aim</t>
  </si>
  <si>
    <t>Atrazine</t>
  </si>
  <si>
    <t>Balance</t>
  </si>
  <si>
    <t>Basagran</t>
  </si>
  <si>
    <t>Basis</t>
  </si>
  <si>
    <t>Beacon</t>
  </si>
  <si>
    <t>Achieve</t>
  </si>
  <si>
    <t>Affinity</t>
  </si>
  <si>
    <t>Agility</t>
  </si>
  <si>
    <t>Ally Extra</t>
  </si>
  <si>
    <t>Assert</t>
  </si>
  <si>
    <t>Avenge</t>
  </si>
  <si>
    <t>Axial</t>
  </si>
  <si>
    <t>Beyond</t>
  </si>
  <si>
    <t>Cleanwave</t>
  </si>
  <si>
    <t>Clearmax</t>
  </si>
  <si>
    <t>Curtail</t>
  </si>
  <si>
    <t>Curtail M</t>
  </si>
  <si>
    <t>Discover</t>
  </si>
  <si>
    <t>Everest</t>
  </si>
  <si>
    <t>Express</t>
  </si>
  <si>
    <t>Far-go</t>
  </si>
  <si>
    <t>Finesse</t>
  </si>
  <si>
    <t>Glean XP</t>
  </si>
  <si>
    <t>Harmony GT</t>
  </si>
  <si>
    <t>Harmony Extra</t>
  </si>
  <si>
    <t>Huskie</t>
  </si>
  <si>
    <t>Maverick</t>
  </si>
  <si>
    <t>MCPA amine</t>
  </si>
  <si>
    <t>MCPA ester</t>
  </si>
  <si>
    <t>Olympus</t>
  </si>
  <si>
    <t>Olympus Flex</t>
  </si>
  <si>
    <t>Osprey</t>
  </si>
  <si>
    <t>Paramount</t>
  </si>
  <si>
    <t>Peak</t>
  </si>
  <si>
    <t>Puma</t>
  </si>
  <si>
    <t>Rimfire</t>
  </si>
  <si>
    <t>Silverado</t>
  </si>
  <si>
    <t>Starane</t>
  </si>
  <si>
    <t>Starane NXT</t>
  </si>
  <si>
    <t>Starane/Salvo</t>
  </si>
  <si>
    <t>Starane/Sword</t>
  </si>
  <si>
    <t>2,4-D amine</t>
  </si>
  <si>
    <t>2,4-D ester</t>
  </si>
  <si>
    <t>WideMatch</t>
  </si>
  <si>
    <t>Bullet</t>
  </si>
  <si>
    <t>Callisto</t>
  </si>
  <si>
    <t>Camix</t>
  </si>
  <si>
    <t>Celebrity Plus</t>
  </si>
  <si>
    <t>Clarion</t>
  </si>
  <si>
    <t>CoStarr</t>
  </si>
  <si>
    <t>Define</t>
  </si>
  <si>
    <t>Distinct</t>
  </si>
  <si>
    <t>Dual II Magnum</t>
  </si>
  <si>
    <t>Epic</t>
  </si>
  <si>
    <t>Eradicane</t>
  </si>
  <si>
    <t>Establish</t>
  </si>
  <si>
    <t>G-Max Lite</t>
  </si>
  <si>
    <t>Halex GT</t>
  </si>
  <si>
    <t>Impact</t>
  </si>
  <si>
    <t>Lariat</t>
  </si>
  <si>
    <t>Laudis</t>
  </si>
  <si>
    <t>Liberty</t>
  </si>
  <si>
    <t>Lightning</t>
  </si>
  <si>
    <t>Lumax</t>
  </si>
  <si>
    <t>Marksman</t>
  </si>
  <si>
    <t>Micro-Tech</t>
  </si>
  <si>
    <t>NorthStar</t>
  </si>
  <si>
    <t>Option</t>
  </si>
  <si>
    <t>Outlook</t>
  </si>
  <si>
    <t>Parallel</t>
  </si>
  <si>
    <t>Pendimax</t>
  </si>
  <si>
    <t>Permit</t>
  </si>
  <si>
    <t>Priority</t>
  </si>
  <si>
    <t>Propel</t>
  </si>
  <si>
    <t>Prowl</t>
  </si>
  <si>
    <t>Python</t>
  </si>
  <si>
    <t>Radius</t>
  </si>
  <si>
    <t>Resolve</t>
  </si>
  <si>
    <t>Resource</t>
  </si>
  <si>
    <t>Shotgun</t>
  </si>
  <si>
    <t>Spirit</t>
  </si>
  <si>
    <t>Status</t>
  </si>
  <si>
    <t>Sterling Plus</t>
  </si>
  <si>
    <t>Stout</t>
  </si>
  <si>
    <t>SureStart</t>
  </si>
  <si>
    <t>Surpass</t>
  </si>
  <si>
    <t>TopNotch</t>
  </si>
  <si>
    <t>Yukon</t>
  </si>
  <si>
    <t>Valor</t>
  </si>
  <si>
    <t>Blazer, Ultra</t>
  </si>
  <si>
    <t>Boundary</t>
  </si>
  <si>
    <t>Classic</t>
  </si>
  <si>
    <t>Cobra</t>
  </si>
  <si>
    <t>Command</t>
  </si>
  <si>
    <t>Domain</t>
  </si>
  <si>
    <t>Encompass</t>
  </si>
  <si>
    <t>Enlite</t>
  </si>
  <si>
    <t>Extreme</t>
  </si>
  <si>
    <t>FirstRate</t>
  </si>
  <si>
    <t>Flexstar L</t>
  </si>
  <si>
    <t>Fusilade DX</t>
  </si>
  <si>
    <t>Fusion</t>
  </si>
  <si>
    <t>Gangster</t>
  </si>
  <si>
    <t>Intrro</t>
  </si>
  <si>
    <t>Phoenix</t>
  </si>
  <si>
    <t>Prefix</t>
  </si>
  <si>
    <t>Pursuit Plus</t>
  </si>
  <si>
    <t>Reflex</t>
  </si>
  <si>
    <t>Rezult</t>
  </si>
  <si>
    <t>Scepter</t>
  </si>
  <si>
    <t>Select Max</t>
  </si>
  <si>
    <t>Sequence</t>
  </si>
  <si>
    <t>Sonalan</t>
  </si>
  <si>
    <t>Sonic</t>
  </si>
  <si>
    <t>Spartan</t>
  </si>
  <si>
    <t>Stellar</t>
  </si>
  <si>
    <t>Targa</t>
  </si>
  <si>
    <t>Eptam</t>
  </si>
  <si>
    <t>Dual</t>
  </si>
  <si>
    <t>Defol</t>
  </si>
  <si>
    <t>Rezult B&amp;G</t>
  </si>
  <si>
    <t>Avalanche</t>
  </si>
  <si>
    <t>Bicep II Magnum</t>
  </si>
  <si>
    <t>Bicep Lite II Magnum</t>
  </si>
  <si>
    <t>Cinch ATZ Lite</t>
  </si>
  <si>
    <t>Degree Xtra</t>
  </si>
  <si>
    <t>Expert</t>
  </si>
  <si>
    <t>Gramoxone Inteon</t>
  </si>
  <si>
    <t>Landmaster BW</t>
  </si>
  <si>
    <t>Sandea</t>
  </si>
  <si>
    <t>Thistrol MCPB</t>
  </si>
  <si>
    <t>Fallowmaster</t>
  </si>
  <si>
    <t>MCPA Ester</t>
  </si>
  <si>
    <t>Common vetch</t>
  </si>
  <si>
    <t>Crimson clover</t>
  </si>
  <si>
    <t>Kale</t>
  </si>
  <si>
    <t>Winter camelina</t>
  </si>
  <si>
    <t>ML</t>
  </si>
  <si>
    <t>Dry beans</t>
  </si>
  <si>
    <t>Ethiopian cabbage</t>
  </si>
  <si>
    <t>Wildlife</t>
  </si>
  <si>
    <t>Safflowers</t>
  </si>
  <si>
    <t>Grain Sorghum</t>
  </si>
  <si>
    <t>Forage Sorghum</t>
  </si>
  <si>
    <t>Sudan grass</t>
  </si>
  <si>
    <t>Spring Wheat</t>
  </si>
  <si>
    <t>Winter Wheat</t>
  </si>
  <si>
    <t>DryBeans</t>
  </si>
  <si>
    <t>FieldPeas</t>
  </si>
  <si>
    <t>SmallGrain</t>
  </si>
  <si>
    <t>Sunn hemp</t>
  </si>
  <si>
    <t>Winter wheat or rye</t>
  </si>
  <si>
    <t>Spring wheat</t>
  </si>
  <si>
    <t>Annual Oregon ryegrass</t>
  </si>
  <si>
    <t>Sugarbeets</t>
  </si>
  <si>
    <t>Sugar beets</t>
  </si>
  <si>
    <t>Turnips</t>
  </si>
  <si>
    <t>Radishes</t>
  </si>
  <si>
    <t>.25 - .75</t>
  </si>
  <si>
    <t>.75 - 2</t>
  </si>
  <si>
    <t>.5 - 1.5</t>
  </si>
  <si>
    <t>Forage sorghum</t>
  </si>
  <si>
    <t>Grain sorghum</t>
  </si>
  <si>
    <t>.25 - .5</t>
  </si>
  <si>
    <t>1.5-2</t>
  </si>
  <si>
    <t>.25 - 1</t>
  </si>
  <si>
    <t>.13 - .25</t>
  </si>
  <si>
    <t>**Poor weed competitor, but herbicide-tolerant</t>
  </si>
  <si>
    <t xml:space="preserve"> varieties are available. </t>
  </si>
  <si>
    <t>Seeding dates fluctuate annually.  The dates listed above are averages that maybe changed</t>
  </si>
  <si>
    <t xml:space="preserve"> 10 days in either direction depending on current climatic conditions.</t>
  </si>
  <si>
    <t>Cool Season Grazing</t>
  </si>
  <si>
    <t>CSB - legume</t>
  </si>
  <si>
    <t>field pea, lentil, common vetch, crimson clover</t>
  </si>
  <si>
    <t>10-30%</t>
  </si>
  <si>
    <t>Brassica*</t>
  </si>
  <si>
    <t>dwarf essex rape, radish, turnip, hybrids</t>
  </si>
  <si>
    <t>0-40%</t>
  </si>
  <si>
    <t>CSB</t>
  </si>
  <si>
    <t>flax, camelina</t>
  </si>
  <si>
    <t>0-15%</t>
  </si>
  <si>
    <t>CSG</t>
  </si>
  <si>
    <t>oats, barley, wheat, rye, triticale, annual ryegrass</t>
  </si>
  <si>
    <t>15-30%</t>
  </si>
  <si>
    <t>Warm Season Grazing</t>
  </si>
  <si>
    <t>WSB</t>
  </si>
  <si>
    <t>sunflower, cowpea, soybean, buckwheat</t>
  </si>
  <si>
    <t>0-20%</t>
  </si>
  <si>
    <t>WSG</t>
  </si>
  <si>
    <t>millet, teff, sorghum-sudan, corn</t>
  </si>
  <si>
    <t>20-60%</t>
  </si>
  <si>
    <t>Brassica</t>
  </si>
  <si>
    <t>dwarf essex rape, winter canola</t>
  </si>
  <si>
    <t>barley, rye, triticale</t>
  </si>
  <si>
    <t>70-90%</t>
  </si>
  <si>
    <t>10-50%</t>
  </si>
  <si>
    <t>field pea, lentil, common vetch, crimson clover, chickling vetch</t>
  </si>
  <si>
    <t>sorghum-sudan, teff</t>
  </si>
  <si>
    <t>Sunflower, safflower</t>
  </si>
  <si>
    <t>dwarf essex rape, radish, Barkant turnip, hybrids</t>
  </si>
  <si>
    <t>20-40%</t>
  </si>
  <si>
    <t>N Fixation and Nutrient Cycling</t>
  </si>
  <si>
    <t>40-70%</t>
  </si>
  <si>
    <t>WSB - legume</t>
  </si>
  <si>
    <t>cowpea, soybean, sunn hemp</t>
  </si>
  <si>
    <t>oat, barley, annual ryegrass</t>
  </si>
  <si>
    <t>10-20%</t>
  </si>
  <si>
    <t>Spring Moisture Utilization and N Fixation</t>
  </si>
  <si>
    <t>10-25%</t>
  </si>
  <si>
    <t>0-25%</t>
  </si>
  <si>
    <t>winter wheat, rye, triticale</t>
  </si>
  <si>
    <t>50-80%</t>
  </si>
  <si>
    <t>Spring Moisture Utilization, Nutrient Cycling, N Fixation</t>
  </si>
  <si>
    <t>dwarf essex rape, radish, hybrids</t>
  </si>
  <si>
    <t>15-40%</t>
  </si>
  <si>
    <t>winter wheat, rye, triticale, annual ryegrass</t>
  </si>
  <si>
    <t>50-85%</t>
  </si>
  <si>
    <t>dwarf essex rape, radish, mustard, ethiopian cabbage, hybrids</t>
  </si>
  <si>
    <t>25-40%</t>
  </si>
  <si>
    <t>millet, teff</t>
  </si>
  <si>
    <t>0-10%</t>
  </si>
  <si>
    <t>Oat, annual ryegrass, barley</t>
  </si>
  <si>
    <t>Soil Health - Increase crop diversity and organic matter</t>
  </si>
  <si>
    <t>5-15%</t>
  </si>
  <si>
    <t>5-40%</t>
  </si>
  <si>
    <t>Sunflower, safflower, buckwheat</t>
  </si>
  <si>
    <t>millet, teff, sorghum-sudan, sudangrass</t>
  </si>
  <si>
    <t>0-30%</t>
  </si>
  <si>
    <t>Aerial Seed into Corn going to Soybean</t>
  </si>
  <si>
    <t>crimson clover, common vetch, red clover</t>
  </si>
  <si>
    <t>dwarf essex rape, radish, turnips, hybrids</t>
  </si>
  <si>
    <t>winter wheat/rye/triticale, annual ryegrass</t>
  </si>
  <si>
    <t>Aerial Seed into Soybean going to Corn</t>
  </si>
  <si>
    <t>field pea, lentil, common vetch, crimson clover, chickling vetch, red clover</t>
  </si>
  <si>
    <t>millet, teff, sorghum-sudan, grain sorghum sudangrass</t>
  </si>
  <si>
    <r>
      <rPr>
        <b/>
        <sz val="11"/>
        <color theme="1"/>
        <rFont val="Calibri"/>
        <family val="2"/>
        <scheme val="minor"/>
      </rPr>
      <t>*Brassicas include:</t>
    </r>
    <r>
      <rPr>
        <sz val="10"/>
        <rFont val="Arial"/>
        <family val="2"/>
      </rPr>
      <t xml:space="preserve"> Canola, ethiopian cabbage, kale, mustard, radish, rapeseed (dwarf essex), turnip, and hybrids of these species.</t>
    </r>
  </si>
  <si>
    <t>Guidelines for success when aerial applying cover crops into standing corn:</t>
  </si>
  <si>
    <t>1.  Aerial apply cover crops when the corn plant is dried approximately to the ear.</t>
  </si>
  <si>
    <t xml:space="preserve">2.  Aerial apply cover crops when approximately 50% of the sunlight can reach the ground between the </t>
  </si>
  <si>
    <t>rows. (Walk in the field a few rows to determine this.)</t>
  </si>
  <si>
    <t xml:space="preserve">3.   For success, do not fly cover crops into corn that is im- mature (still very green). The seeds </t>
  </si>
  <si>
    <t xml:space="preserve">will most likely germinate and then mold (not enough sunlight to con- duct photosynthesis and too </t>
  </si>
  <si>
    <t>moist of conditions).</t>
  </si>
  <si>
    <t>The field condition above is ideal for aerial application of cover crops</t>
  </si>
  <si>
    <t>4.  Rule of thumb…don't plant in the full shade.</t>
  </si>
  <si>
    <t>and too moist of conditions).</t>
  </si>
  <si>
    <t>seeds will most likely germinate and then mold (not enough sunlight to conduct photosynthesis</t>
  </si>
  <si>
    <t>3.  For success, do not fly cover crops into soybeans that are immature (still very green). The</t>
  </si>
  <si>
    <t>(Walk in the field a few rows to determine this)</t>
  </si>
  <si>
    <t>2.  Aerial apply cover crops when 40-50% of the sunlight can reach the ground between the rows.</t>
  </si>
  <si>
    <t>1.  Start aerial application of cover crops when the soybean plant is showing 25-50% yellowing of leaves.</t>
  </si>
  <si>
    <t>Guidelines for success when aerial applying cover crops into standing soybeans:</t>
  </si>
  <si>
    <t>FullSeedList</t>
  </si>
  <si>
    <t>Reduce erosion from wind and water</t>
  </si>
  <si>
    <t>Maintain and increase soil health and organic matter content</t>
  </si>
  <si>
    <t>Reduce water quality degradation by utilizing excessive soil nutrients</t>
  </si>
  <si>
    <t>Suppress excessive weed pressures and break pest cycles</t>
  </si>
  <si>
    <t>Improve soil moisture use efficiency</t>
  </si>
  <si>
    <t>Minimize soil compaction</t>
  </si>
  <si>
    <t>Millborn Hi Fly</t>
  </si>
  <si>
    <t>Radish</t>
  </si>
  <si>
    <t>Turnip</t>
  </si>
  <si>
    <t>Ryegrass</t>
  </si>
  <si>
    <t>Rape</t>
  </si>
  <si>
    <t>Crimson</t>
  </si>
  <si>
    <t xml:space="preserve">                        Recommended Cover Crop Mixes for South Dakota  </t>
  </si>
  <si>
    <t>Seed Cost ($/lb)</t>
  </si>
  <si>
    <t>Total Cost</t>
  </si>
  <si>
    <t>Producer:</t>
  </si>
  <si>
    <t>Field Location:</t>
  </si>
  <si>
    <t xml:space="preserve">Acres: </t>
  </si>
  <si>
    <t>Cover Crop Purpose</t>
  </si>
  <si>
    <t>Seeding Date: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</si>
</sst>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0.0;0.0;"/>
    <numFmt numFmtId="165" formatCode="0;0;"/>
    <numFmt numFmtId="166" formatCode="0.0"/>
    <numFmt numFmtId="167" formatCode="0.0;\(0.0\);"/>
    <numFmt numFmtId="168" formatCode="[$-409]mmmm\-yy;@"/>
    <numFmt numFmtId="169" formatCode="mmm\-yyyy"/>
  </numFmts>
  <fonts count="2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i/>
      <sz val="9"/>
      <name val="Arial"/>
      <family val="2"/>
    </font>
    <font>
      <i/>
      <sz val="10"/>
      <name val="Arial"/>
      <family val="2"/>
    </font>
    <font>
      <sz val="12"/>
      <name val="Arial"/>
      <family val="2"/>
    </font>
    <font>
      <sz val="9"/>
      <color indexed="9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sz val="10"/>
      <color indexed="10"/>
      <name val="Arial"/>
      <family val="2"/>
    </font>
    <font>
      <b/>
      <sz val="11"/>
      <color theme="1"/>
      <name val="Calibri"/>
      <family val="2"/>
      <scheme val="minor"/>
    </font>
    <font>
      <sz val="12"/>
      <color rgb="FFFF0000"/>
      <name val="Arial"/>
      <family val="2"/>
    </font>
    <font>
      <b/>
      <sz val="8"/>
      <name val="Arial"/>
      <family val="2"/>
    </font>
    <font>
      <b/>
      <sz val="12"/>
      <color theme="1"/>
      <name val="Calibri"/>
      <family val="2"/>
      <scheme val="minor"/>
    </font>
    <font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0" fontId="4" fillId="0" borderId="0"/>
    <xf numFmtId="0" fontId="4" fillId="0" borderId="0"/>
    <xf numFmtId="0" fontId="2" fillId="0" borderId="0"/>
    <xf numFmtId="44" fontId="25" fillId="0" borderId="0" applyFont="0" applyFill="0" applyBorder="0" applyAlignment="0" applyProtection="0"/>
  </cellStyleXfs>
  <cellXfs count="250">
    <xf numFmtId="0" fontId="0" fillId="0" borderId="0" xfId="0"/>
    <xf numFmtId="0" fontId="0" fillId="0" borderId="0" xfId="0" applyProtection="1"/>
    <xf numFmtId="0" fontId="7" fillId="0" borderId="0" xfId="0" applyFont="1" applyProtection="1"/>
    <xf numFmtId="164" fontId="7" fillId="0" borderId="0" xfId="0" applyNumberFormat="1" applyFont="1" applyProtection="1"/>
    <xf numFmtId="164" fontId="7" fillId="0" borderId="0" xfId="0" applyNumberFormat="1" applyFont="1" applyAlignment="1" applyProtection="1">
      <alignment horizontal="right"/>
    </xf>
    <xf numFmtId="164" fontId="0" fillId="0" borderId="0" xfId="0" applyNumberFormat="1" applyProtection="1"/>
    <xf numFmtId="164" fontId="0" fillId="0" borderId="1" xfId="0" applyNumberFormat="1" applyBorder="1" applyProtection="1"/>
    <xf numFmtId="164" fontId="0" fillId="0" borderId="0" xfId="0" applyNumberFormat="1" applyAlignment="1" applyProtection="1">
      <alignment horizontal="centerContinuous"/>
    </xf>
    <xf numFmtId="0" fontId="7" fillId="0" borderId="0" xfId="0" applyFont="1" applyAlignment="1" applyProtection="1">
      <alignment wrapText="1"/>
    </xf>
    <xf numFmtId="164" fontId="7" fillId="0" borderId="2" xfId="0" applyNumberFormat="1" applyFont="1" applyBorder="1" applyAlignment="1" applyProtection="1">
      <alignment wrapText="1"/>
    </xf>
    <xf numFmtId="164" fontId="7" fillId="0" borderId="3" xfId="0" applyNumberFormat="1" applyFont="1" applyBorder="1" applyAlignment="1" applyProtection="1">
      <alignment wrapText="1"/>
    </xf>
    <xf numFmtId="0" fontId="14" fillId="0" borderId="0" xfId="0" applyFont="1" applyProtection="1"/>
    <xf numFmtId="0" fontId="15" fillId="0" borderId="0" xfId="0" applyFont="1" applyProtection="1"/>
    <xf numFmtId="0" fontId="0" fillId="0" borderId="0" xfId="0" applyAlignment="1" applyProtection="1">
      <alignment horizontal="right"/>
    </xf>
    <xf numFmtId="164" fontId="0" fillId="0" borderId="0" xfId="0" applyNumberFormat="1" applyAlignment="1" applyProtection="1">
      <alignment horizontal="right"/>
    </xf>
    <xf numFmtId="0" fontId="0" fillId="0" borderId="0" xfId="0" applyAlignment="1">
      <alignment horizontal="right"/>
    </xf>
    <xf numFmtId="0" fontId="5" fillId="0" borderId="0" xfId="0" applyFont="1" applyBorder="1" applyAlignment="1" applyProtection="1">
      <alignment horizontal="center" vertical="center" wrapText="1"/>
    </xf>
    <xf numFmtId="164" fontId="0" fillId="0" borderId="0" xfId="0" applyNumberFormat="1" applyBorder="1" applyProtection="1"/>
    <xf numFmtId="0" fontId="0" fillId="0" borderId="0" xfId="0" applyFill="1"/>
    <xf numFmtId="0" fontId="5" fillId="0" borderId="0" xfId="0" applyFont="1" applyAlignment="1"/>
    <xf numFmtId="164" fontId="7" fillId="0" borderId="8" xfId="0" applyNumberFormat="1" applyFont="1" applyBorder="1" applyAlignment="1" applyProtection="1">
      <alignment vertical="center" wrapText="1"/>
    </xf>
    <xf numFmtId="0" fontId="10" fillId="0" borderId="0" xfId="0" applyFont="1" applyBorder="1"/>
    <xf numFmtId="0" fontId="5" fillId="0" borderId="0" xfId="0" applyFont="1" applyBorder="1"/>
    <xf numFmtId="0" fontId="18" fillId="0" borderId="0" xfId="0" applyFont="1" applyFill="1" applyBorder="1" applyAlignment="1">
      <alignment horizontal="left" wrapText="1"/>
    </xf>
    <xf numFmtId="0" fontId="0" fillId="0" borderId="0" xfId="0" applyBorder="1"/>
    <xf numFmtId="164" fontId="7" fillId="0" borderId="9" xfId="0" applyNumberFormat="1" applyFont="1" applyBorder="1" applyAlignment="1" applyProtection="1">
      <alignment horizontal="right" vertical="center" wrapText="1"/>
    </xf>
    <xf numFmtId="164" fontId="7" fillId="0" borderId="1" xfId="0" applyNumberFormat="1" applyFont="1" applyBorder="1" applyAlignment="1" applyProtection="1">
      <alignment horizontal="right" vertical="center" wrapText="1"/>
    </xf>
    <xf numFmtId="164" fontId="7" fillId="0" borderId="1" xfId="0" applyNumberFormat="1" applyFont="1" applyBorder="1" applyAlignment="1" applyProtection="1">
      <alignment vertical="center" wrapText="1"/>
    </xf>
    <xf numFmtId="164" fontId="7" fillId="0" borderId="0" xfId="0" applyNumberFormat="1" applyFont="1" applyBorder="1" applyAlignment="1" applyProtection="1">
      <alignment vertical="center" wrapText="1"/>
    </xf>
    <xf numFmtId="164" fontId="7" fillId="0" borderId="0" xfId="0" applyNumberFormat="1" applyFont="1" applyBorder="1" applyAlignment="1" applyProtection="1">
      <alignment horizontal="right" vertical="center" wrapText="1"/>
    </xf>
    <xf numFmtId="164" fontId="7" fillId="0" borderId="0" xfId="0" applyNumberFormat="1" applyFont="1" applyFill="1" applyBorder="1" applyAlignment="1" applyProtection="1">
      <alignment horizontal="center" vertical="center" wrapText="1"/>
      <protection locked="0"/>
    </xf>
    <xf numFmtId="164" fontId="13" fillId="0" borderId="0" xfId="0" applyNumberFormat="1" applyFont="1" applyFill="1" applyBorder="1" applyAlignment="1" applyProtection="1">
      <alignment horizontal="center" wrapText="1"/>
      <protection locked="0"/>
    </xf>
    <xf numFmtId="164" fontId="7" fillId="0" borderId="0" xfId="0" applyNumberFormat="1" applyFont="1" applyBorder="1" applyAlignment="1" applyProtection="1">
      <alignment wrapText="1"/>
    </xf>
    <xf numFmtId="164" fontId="10" fillId="0" borderId="0" xfId="0" applyNumberFormat="1" applyFont="1" applyAlignment="1" applyProtection="1"/>
    <xf numFmtId="168" fontId="10" fillId="0" borderId="0" xfId="0" applyNumberFormat="1" applyFont="1" applyBorder="1" applyAlignment="1" applyProtection="1"/>
    <xf numFmtId="0" fontId="7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0" xfId="0" applyBorder="1" applyAlignment="1"/>
    <xf numFmtId="164" fontId="11" fillId="0" borderId="0" xfId="0" applyNumberFormat="1" applyFont="1" applyBorder="1" applyAlignment="1" applyProtection="1">
      <alignment horizontal="center"/>
    </xf>
    <xf numFmtId="164" fontId="12" fillId="0" borderId="0" xfId="0" applyNumberFormat="1" applyFont="1" applyBorder="1" applyAlignment="1" applyProtection="1">
      <alignment horizontal="centerContinuous"/>
    </xf>
    <xf numFmtId="0" fontId="8" fillId="0" borderId="0" xfId="0" applyFont="1"/>
    <xf numFmtId="1" fontId="0" fillId="0" borderId="0" xfId="0" applyNumberFormat="1"/>
    <xf numFmtId="166" fontId="0" fillId="0" borderId="0" xfId="0" applyNumberFormat="1"/>
    <xf numFmtId="9" fontId="5" fillId="4" borderId="7" xfId="0" applyNumberFormat="1" applyFont="1" applyFill="1" applyBorder="1" applyAlignment="1" applyProtection="1">
      <alignment horizontal="center" vertical="center"/>
      <protection locked="0"/>
    </xf>
    <xf numFmtId="164" fontId="5" fillId="0" borderId="6" xfId="0" applyNumberFormat="1" applyFont="1" applyFill="1" applyBorder="1" applyAlignment="1" applyProtection="1">
      <alignment horizontal="center" vertical="center"/>
      <protection hidden="1"/>
    </xf>
    <xf numFmtId="167" fontId="5" fillId="0" borderId="6" xfId="0" applyNumberFormat="1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167" fontId="5" fillId="0" borderId="6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0" fillId="0" borderId="0" xfId="0" applyFill="1" applyBorder="1"/>
    <xf numFmtId="0" fontId="0" fillId="0" borderId="0" xfId="0" applyFill="1" applyBorder="1" applyProtection="1"/>
    <xf numFmtId="9" fontId="5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/>
    <xf numFmtId="165" fontId="10" fillId="0" borderId="0" xfId="0" applyNumberFormat="1" applyFont="1" applyFill="1" applyBorder="1" applyAlignment="1" applyProtection="1">
      <protection locked="0"/>
    </xf>
    <xf numFmtId="165" fontId="10" fillId="0" borderId="0" xfId="0" applyNumberFormat="1" applyFont="1" applyFill="1" applyBorder="1" applyAlignment="1" applyProtection="1">
      <alignment vertical="center"/>
      <protection locked="0"/>
    </xf>
    <xf numFmtId="169" fontId="0" fillId="0" borderId="0" xfId="0" applyNumberFormat="1"/>
    <xf numFmtId="2" fontId="5" fillId="0" borderId="7" xfId="0" applyNumberFormat="1" applyFont="1" applyFill="1" applyBorder="1" applyAlignment="1" applyProtection="1">
      <alignment horizontal="center" vertical="center"/>
      <protection locked="0"/>
    </xf>
    <xf numFmtId="2" fontId="5" fillId="0" borderId="6" xfId="0" applyNumberFormat="1" applyFont="1" applyFill="1" applyBorder="1" applyAlignment="1" applyProtection="1">
      <alignment horizontal="center" vertical="center"/>
      <protection locked="0"/>
    </xf>
    <xf numFmtId="2" fontId="0" fillId="0" borderId="0" xfId="0" applyNumberFormat="1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7" xfId="0" applyNumberFormat="1" applyBorder="1" applyAlignment="1" applyProtection="1">
      <alignment horizontal="center"/>
      <protection locked="0"/>
    </xf>
    <xf numFmtId="0" fontId="8" fillId="6" borderId="0" xfId="0" applyFont="1" applyFill="1"/>
    <xf numFmtId="0" fontId="8" fillId="7" borderId="0" xfId="0" applyFont="1" applyFill="1"/>
    <xf numFmtId="0" fontId="8" fillId="8" borderId="0" xfId="0" applyFont="1" applyFill="1"/>
    <xf numFmtId="0" fontId="8" fillId="9" borderId="0" xfId="0" applyFont="1" applyFill="1"/>
    <xf numFmtId="0" fontId="8" fillId="10" borderId="0" xfId="0" applyFont="1" applyFill="1"/>
    <xf numFmtId="0" fontId="8" fillId="11" borderId="0" xfId="0" applyFont="1" applyFill="1"/>
    <xf numFmtId="0" fontId="8" fillId="3" borderId="0" xfId="0" applyFont="1" applyFill="1"/>
    <xf numFmtId="0" fontId="0" fillId="3" borderId="0" xfId="0" applyFill="1"/>
    <xf numFmtId="0" fontId="20" fillId="2" borderId="0" xfId="0" applyFont="1" applyFill="1"/>
    <xf numFmtId="0" fontId="20" fillId="3" borderId="0" xfId="0" applyFont="1" applyFill="1"/>
    <xf numFmtId="0" fontId="20" fillId="0" borderId="0" xfId="0" applyFont="1" applyFill="1"/>
    <xf numFmtId="0" fontId="18" fillId="0" borderId="0" xfId="0" applyFont="1" applyFill="1" applyBorder="1" applyAlignment="1">
      <alignment wrapText="1"/>
    </xf>
    <xf numFmtId="14" fontId="0" fillId="0" borderId="0" xfId="0" applyNumberFormat="1"/>
    <xf numFmtId="169" fontId="0" fillId="0" borderId="0" xfId="0" applyNumberFormat="1" applyAlignment="1">
      <alignment horizontal="right"/>
    </xf>
    <xf numFmtId="0" fontId="7" fillId="0" borderId="0" xfId="0" applyFont="1" applyFill="1" applyBorder="1" applyAlignment="1">
      <alignment horizontal="left" vertical="top"/>
    </xf>
    <xf numFmtId="0" fontId="4" fillId="0" borderId="0" xfId="0" applyFont="1" applyBorder="1" applyAlignment="1">
      <alignment horizontal="left" vertical="top"/>
    </xf>
    <xf numFmtId="0" fontId="0" fillId="0" borderId="0" xfId="0" applyBorder="1" applyAlignment="1">
      <alignment horizontal="left" vertical="top"/>
    </xf>
    <xf numFmtId="0" fontId="17" fillId="0" borderId="0" xfId="2" applyFont="1" applyFill="1" applyAlignment="1">
      <alignment horizontal="right"/>
    </xf>
    <xf numFmtId="0" fontId="4" fillId="0" borderId="0" xfId="2" applyFill="1" applyAlignment="1">
      <alignment horizontal="right"/>
    </xf>
    <xf numFmtId="0" fontId="4" fillId="0" borderId="0" xfId="2" applyFill="1"/>
    <xf numFmtId="0" fontId="8" fillId="0" borderId="7" xfId="2" applyFont="1" applyFill="1" applyBorder="1" applyAlignment="1"/>
    <xf numFmtId="0" fontId="19" fillId="12" borderId="7" xfId="2" applyFont="1" applyFill="1" applyBorder="1" applyAlignment="1">
      <alignment horizontal="center" vertical="center" textRotation="90" wrapText="1"/>
    </xf>
    <xf numFmtId="0" fontId="19" fillId="0" borderId="7" xfId="2" applyFont="1" applyFill="1" applyBorder="1" applyAlignment="1">
      <alignment horizontal="center" vertical="center" textRotation="90" wrapText="1"/>
    </xf>
    <xf numFmtId="0" fontId="18" fillId="0" borderId="0" xfId="2" applyFont="1" applyFill="1" applyAlignment="1">
      <alignment horizontal="right" textRotation="60"/>
    </xf>
    <xf numFmtId="0" fontId="4" fillId="0" borderId="0" xfId="2" applyFill="1" applyAlignment="1">
      <alignment horizontal="right" textRotation="60"/>
    </xf>
    <xf numFmtId="0" fontId="4" fillId="0" borderId="0" xfId="2" applyFill="1" applyAlignment="1">
      <alignment textRotation="60"/>
    </xf>
    <xf numFmtId="0" fontId="23" fillId="0" borderId="7" xfId="2" applyFont="1" applyFill="1" applyBorder="1" applyAlignment="1">
      <alignment vertical="center"/>
    </xf>
    <xf numFmtId="0" fontId="5" fillId="0" borderId="7" xfId="2" applyFont="1" applyFill="1" applyBorder="1" applyAlignment="1">
      <alignment horizontal="center" vertical="center" wrapText="1"/>
    </xf>
    <xf numFmtId="0" fontId="18" fillId="0" borderId="7" xfId="2" applyFont="1" applyFill="1" applyBorder="1" applyAlignment="1">
      <alignment horizontal="center" vertical="center"/>
    </xf>
    <xf numFmtId="0" fontId="7" fillId="0" borderId="0" xfId="2" applyFont="1" applyFill="1" applyAlignment="1">
      <alignment horizontal="right" vertical="center"/>
    </xf>
    <xf numFmtId="0" fontId="7" fillId="0" borderId="0" xfId="2" applyFont="1" applyFill="1" applyBorder="1" applyAlignment="1">
      <alignment horizontal="right" vertical="center"/>
    </xf>
    <xf numFmtId="0" fontId="4" fillId="0" borderId="0" xfId="2" applyFill="1" applyAlignment="1">
      <alignment vertical="center"/>
    </xf>
    <xf numFmtId="0" fontId="19" fillId="0" borderId="7" xfId="2" applyFont="1" applyFill="1" applyBorder="1" applyAlignment="1">
      <alignment horizontal="left" vertical="center" wrapText="1"/>
    </xf>
    <xf numFmtId="0" fontId="19" fillId="0" borderId="7" xfId="2" applyFont="1" applyFill="1" applyBorder="1" applyAlignment="1">
      <alignment vertical="center" wrapText="1"/>
    </xf>
    <xf numFmtId="1" fontId="18" fillId="0" borderId="7" xfId="2" quotePrefix="1" applyNumberFormat="1" applyFont="1" applyFill="1" applyBorder="1" applyAlignment="1">
      <alignment horizontal="center" vertical="center"/>
    </xf>
    <xf numFmtId="1" fontId="18" fillId="0" borderId="7" xfId="2" applyNumberFormat="1" applyFont="1" applyFill="1" applyBorder="1" applyAlignment="1">
      <alignment horizontal="center" vertical="center"/>
    </xf>
    <xf numFmtId="0" fontId="8" fillId="0" borderId="14" xfId="2" applyFont="1" applyFill="1" applyBorder="1"/>
    <xf numFmtId="0" fontId="18" fillId="0" borderId="0" xfId="2" applyFont="1" applyFill="1" applyBorder="1" applyAlignment="1"/>
    <xf numFmtId="0" fontId="4" fillId="0" borderId="0" xfId="2" applyFill="1" applyBorder="1"/>
    <xf numFmtId="0" fontId="4" fillId="0" borderId="19" xfId="2" applyFill="1" applyBorder="1"/>
    <xf numFmtId="0" fontId="18" fillId="0" borderId="0" xfId="2" applyFont="1" applyFill="1" applyAlignment="1">
      <alignment horizontal="right"/>
    </xf>
    <xf numFmtId="0" fontId="18" fillId="0" borderId="0" xfId="2" applyFont="1" applyFill="1"/>
    <xf numFmtId="0" fontId="19" fillId="0" borderId="14" xfId="2" applyFont="1" applyFill="1" applyBorder="1" applyAlignment="1">
      <alignment horizontal="right"/>
    </xf>
    <xf numFmtId="0" fontId="18" fillId="0" borderId="0" xfId="2" applyFont="1" applyFill="1" applyBorder="1"/>
    <xf numFmtId="0" fontId="18" fillId="0" borderId="0" xfId="2" applyFont="1" applyFill="1" applyBorder="1" applyAlignment="1">
      <alignment horizontal="right"/>
    </xf>
    <xf numFmtId="0" fontId="18" fillId="0" borderId="19" xfId="2" applyFont="1" applyFill="1" applyBorder="1"/>
    <xf numFmtId="0" fontId="18" fillId="0" borderId="0" xfId="2" applyFont="1" applyFill="1" applyBorder="1" applyAlignment="1">
      <alignment horizontal="left"/>
    </xf>
    <xf numFmtId="0" fontId="23" fillId="0" borderId="14" xfId="2" applyFont="1" applyFill="1" applyBorder="1" applyAlignment="1"/>
    <xf numFmtId="0" fontId="5" fillId="0" borderId="0" xfId="2" applyFont="1" applyFill="1" applyBorder="1"/>
    <xf numFmtId="0" fontId="5" fillId="0" borderId="19" xfId="2" applyFont="1" applyFill="1" applyBorder="1"/>
    <xf numFmtId="0" fontId="5" fillId="0" borderId="0" xfId="2" applyFont="1" applyFill="1" applyAlignment="1">
      <alignment horizontal="right"/>
    </xf>
    <xf numFmtId="0" fontId="5" fillId="0" borderId="0" xfId="2" applyFont="1" applyFill="1"/>
    <xf numFmtId="0" fontId="23" fillId="0" borderId="14" xfId="2" applyFont="1" applyFill="1" applyBorder="1"/>
    <xf numFmtId="0" fontId="8" fillId="0" borderId="0" xfId="2" applyFont="1" applyFill="1"/>
    <xf numFmtId="0" fontId="4" fillId="13" borderId="0" xfId="2" applyFill="1" applyAlignment="1">
      <alignment horizontal="right"/>
    </xf>
    <xf numFmtId="0" fontId="4" fillId="13" borderId="0" xfId="2" applyFill="1"/>
    <xf numFmtId="0" fontId="4" fillId="13" borderId="0" xfId="2" applyFill="1" applyAlignment="1">
      <alignment textRotation="60"/>
    </xf>
    <xf numFmtId="0" fontId="4" fillId="13" borderId="0" xfId="2" applyFill="1" applyAlignment="1">
      <alignment vertical="center"/>
    </xf>
    <xf numFmtId="0" fontId="18" fillId="13" borderId="0" xfId="2" applyFont="1" applyFill="1"/>
    <xf numFmtId="0" fontId="5" fillId="13" borderId="0" xfId="2" applyFont="1" applyFill="1" applyAlignment="1">
      <alignment horizontal="right"/>
    </xf>
    <xf numFmtId="0" fontId="5" fillId="13" borderId="0" xfId="2" applyFont="1" applyFill="1"/>
    <xf numFmtId="0" fontId="20" fillId="14" borderId="0" xfId="0" applyFont="1" applyFill="1"/>
    <xf numFmtId="0" fontId="6" fillId="0" borderId="0" xfId="3" applyFont="1" applyAlignment="1" applyProtection="1"/>
    <xf numFmtId="0" fontId="2" fillId="0" borderId="0" xfId="4"/>
    <xf numFmtId="0" fontId="4" fillId="0" borderId="0" xfId="3" applyProtection="1"/>
    <xf numFmtId="0" fontId="4" fillId="0" borderId="0" xfId="3"/>
    <xf numFmtId="0" fontId="4" fillId="0" borderId="0" xfId="3" applyAlignment="1">
      <alignment horizontal="right"/>
    </xf>
    <xf numFmtId="0" fontId="8" fillId="0" borderId="7" xfId="3" applyFont="1" applyBorder="1" applyAlignment="1" applyProtection="1">
      <alignment horizontal="center"/>
    </xf>
    <xf numFmtId="0" fontId="8" fillId="0" borderId="0" xfId="3" applyFont="1" applyBorder="1" applyAlignment="1">
      <alignment horizontal="center"/>
    </xf>
    <xf numFmtId="0" fontId="8" fillId="0" borderId="0" xfId="3" applyFont="1" applyBorder="1" applyAlignment="1" applyProtection="1">
      <alignment horizontal="center"/>
    </xf>
    <xf numFmtId="0" fontId="17" fillId="0" borderId="0" xfId="3" applyFont="1" applyBorder="1" applyAlignment="1" applyProtection="1">
      <alignment horizontal="center"/>
    </xf>
    <xf numFmtId="9" fontId="5" fillId="0" borderId="7" xfId="3" applyNumberFormat="1" applyFont="1" applyFill="1" applyBorder="1" applyAlignment="1" applyProtection="1">
      <alignment horizontal="center" vertical="center"/>
      <protection locked="0"/>
    </xf>
    <xf numFmtId="0" fontId="4" fillId="0" borderId="0" xfId="3" applyFont="1" applyBorder="1" applyAlignment="1" applyProtection="1">
      <alignment horizontal="left"/>
    </xf>
    <xf numFmtId="165" fontId="4" fillId="0" borderId="0" xfId="3" applyNumberFormat="1" applyFont="1" applyFill="1" applyBorder="1" applyAlignment="1" applyProtection="1">
      <alignment horizontal="center"/>
      <protection locked="0"/>
    </xf>
    <xf numFmtId="0" fontId="5" fillId="0" borderId="0" xfId="3" applyFont="1" applyFill="1" applyBorder="1" applyAlignment="1" applyProtection="1">
      <alignment horizontal="center" vertical="center"/>
      <protection locked="0"/>
    </xf>
    <xf numFmtId="9" fontId="5" fillId="0" borderId="0" xfId="3" applyNumberFormat="1" applyFont="1" applyFill="1" applyBorder="1" applyAlignment="1" applyProtection="1">
      <alignment horizontal="center" vertical="center"/>
      <protection locked="0"/>
    </xf>
    <xf numFmtId="0" fontId="4" fillId="0" borderId="0" xfId="3" applyFont="1" applyProtection="1"/>
    <xf numFmtId="9" fontId="4" fillId="0" borderId="7" xfId="3" applyNumberFormat="1" applyFont="1" applyFill="1" applyBorder="1" applyAlignment="1" applyProtection="1">
      <alignment horizontal="center"/>
    </xf>
    <xf numFmtId="0" fontId="24" fillId="0" borderId="0" xfId="4" applyFont="1"/>
    <xf numFmtId="0" fontId="24" fillId="0" borderId="0" xfId="4" applyFont="1" applyAlignment="1">
      <alignment horizontal="left"/>
    </xf>
    <xf numFmtId="0" fontId="7" fillId="0" borderId="0" xfId="0" applyFont="1"/>
    <xf numFmtId="164" fontId="9" fillId="0" borderId="0" xfId="0" applyNumberFormat="1" applyFont="1" applyBorder="1" applyAlignment="1" applyProtection="1">
      <alignment horizontal="center"/>
    </xf>
    <xf numFmtId="0" fontId="7" fillId="0" borderId="0" xfId="0" applyFont="1" applyBorder="1"/>
    <xf numFmtId="0" fontId="4" fillId="0" borderId="0" xfId="0" applyFont="1"/>
    <xf numFmtId="0" fontId="4" fillId="0" borderId="0" xfId="0" applyFont="1" applyFill="1" applyBorder="1" applyAlignment="1"/>
    <xf numFmtId="0" fontId="1" fillId="0" borderId="0" xfId="4" applyFont="1"/>
    <xf numFmtId="165" fontId="4" fillId="0" borderId="0" xfId="3" applyNumberFormat="1" applyFont="1" applyFill="1" applyBorder="1" applyAlignment="1" applyProtection="1">
      <alignment horizontal="left"/>
      <protection locked="0"/>
    </xf>
    <xf numFmtId="0" fontId="2" fillId="0" borderId="0" xfId="4" applyAlignment="1">
      <alignment horizontal="center"/>
    </xf>
    <xf numFmtId="0" fontId="4" fillId="0" borderId="0" xfId="0" applyFont="1" applyAlignment="1">
      <alignment horizontal="right"/>
    </xf>
    <xf numFmtId="165" fontId="4" fillId="0" borderId="1" xfId="0" applyNumberFormat="1" applyFont="1" applyFill="1" applyBorder="1" applyAlignment="1" applyProtection="1">
      <alignment horizontal="center"/>
      <protection locked="0"/>
    </xf>
    <xf numFmtId="44" fontId="5" fillId="0" borderId="6" xfId="5" applyFont="1" applyFill="1" applyBorder="1" applyAlignment="1" applyProtection="1">
      <alignment horizontal="center"/>
      <protection hidden="1"/>
    </xf>
    <xf numFmtId="44" fontId="5" fillId="15" borderId="6" xfId="5" applyFont="1" applyFill="1" applyBorder="1" applyAlignment="1" applyProtection="1">
      <alignment horizontal="center"/>
      <protection hidden="1"/>
    </xf>
    <xf numFmtId="164" fontId="7" fillId="0" borderId="9" xfId="0" applyNumberFormat="1" applyFont="1" applyBorder="1" applyAlignment="1" applyProtection="1">
      <protection locked="0"/>
    </xf>
    <xf numFmtId="164" fontId="7" fillId="0" borderId="9" xfId="0" applyNumberFormat="1" applyFont="1" applyFill="1" applyBorder="1" applyAlignment="1" applyProtection="1">
      <alignment horizontal="right"/>
    </xf>
    <xf numFmtId="0" fontId="0" fillId="0" borderId="9" xfId="0" applyBorder="1"/>
    <xf numFmtId="0" fontId="4" fillId="0" borderId="1" xfId="0" applyFont="1" applyFill="1" applyBorder="1" applyAlignment="1" applyProtection="1">
      <alignment horizontal="right"/>
    </xf>
    <xf numFmtId="9" fontId="5" fillId="4" borderId="6" xfId="0" applyNumberFormat="1" applyFont="1" applyFill="1" applyBorder="1" applyAlignment="1" applyProtection="1">
      <alignment horizontal="center" vertical="center"/>
      <protection locked="0"/>
    </xf>
    <xf numFmtId="164" fontId="5" fillId="0" borderId="11" xfId="0" applyNumberFormat="1" applyFont="1" applyFill="1" applyBorder="1" applyAlignment="1" applyProtection="1">
      <alignment horizontal="center" vertical="center"/>
      <protection hidden="1"/>
    </xf>
    <xf numFmtId="9" fontId="5" fillId="4" borderId="11" xfId="0" applyNumberFormat="1" applyFont="1" applyFill="1" applyBorder="1" applyAlignment="1" applyProtection="1">
      <alignment horizontal="center" vertical="center"/>
      <protection locked="0"/>
    </xf>
    <xf numFmtId="167" fontId="5" fillId="0" borderId="11" xfId="0" applyNumberFormat="1" applyFont="1" applyFill="1" applyBorder="1" applyAlignment="1" applyProtection="1">
      <alignment horizontal="center"/>
      <protection hidden="1"/>
    </xf>
    <xf numFmtId="44" fontId="5" fillId="15" borderId="11" xfId="5" applyFont="1" applyFill="1" applyBorder="1" applyAlignment="1" applyProtection="1">
      <alignment horizontal="center"/>
      <protection hidden="1"/>
    </xf>
    <xf numFmtId="44" fontId="5" fillId="0" borderId="11" xfId="5" applyFont="1" applyFill="1" applyBorder="1" applyAlignment="1" applyProtection="1">
      <alignment horizontal="center"/>
      <protection hidden="1"/>
    </xf>
    <xf numFmtId="0" fontId="5" fillId="0" borderId="11" xfId="0" applyFont="1" applyFill="1" applyBorder="1" applyAlignment="1" applyProtection="1">
      <alignment horizontal="center"/>
      <protection hidden="1"/>
    </xf>
    <xf numFmtId="167" fontId="5" fillId="0" borderId="11" xfId="0" applyNumberFormat="1" applyFont="1" applyFill="1" applyBorder="1" applyAlignment="1" applyProtection="1">
      <alignment horizontal="center" vertical="center"/>
      <protection hidden="1"/>
    </xf>
    <xf numFmtId="164" fontId="7" fillId="0" borderId="9" xfId="0" applyNumberFormat="1" applyFont="1" applyBorder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166" fontId="16" fillId="0" borderId="17" xfId="0" applyNumberFormat="1" applyFont="1" applyBorder="1" applyAlignment="1" applyProtection="1">
      <alignment horizontal="center"/>
      <protection hidden="1"/>
    </xf>
    <xf numFmtId="166" fontId="16" fillId="0" borderId="18" xfId="0" applyNumberFormat="1" applyFont="1" applyBorder="1" applyAlignment="1" applyProtection="1">
      <alignment horizontal="center"/>
      <protection hidden="1"/>
    </xf>
    <xf numFmtId="166" fontId="16" fillId="0" borderId="8" xfId="0" applyNumberFormat="1" applyFont="1" applyBorder="1" applyAlignment="1" applyProtection="1">
      <alignment horizontal="center"/>
      <protection hidden="1"/>
    </xf>
    <xf numFmtId="166" fontId="16" fillId="0" borderId="2" xfId="0" applyNumberFormat="1" applyFont="1" applyBorder="1" applyAlignment="1" applyProtection="1">
      <alignment horizontal="center"/>
      <protection hidden="1"/>
    </xf>
    <xf numFmtId="165" fontId="10" fillId="4" borderId="17" xfId="0" applyNumberFormat="1" applyFont="1" applyFill="1" applyBorder="1" applyAlignment="1" applyProtection="1">
      <alignment horizontal="center"/>
      <protection locked="0"/>
    </xf>
    <xf numFmtId="165" fontId="10" fillId="4" borderId="18" xfId="0" applyNumberFormat="1" applyFont="1" applyFill="1" applyBorder="1" applyAlignment="1" applyProtection="1">
      <alignment horizontal="center"/>
      <protection locked="0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6" xfId="0" applyFont="1" applyBorder="1" applyAlignment="1" applyProtection="1">
      <alignment horizontal="center" vertical="center" wrapText="1"/>
    </xf>
    <xf numFmtId="0" fontId="5" fillId="0" borderId="4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169" fontId="7" fillId="4" borderId="7" xfId="0" applyNumberFormat="1" applyFont="1" applyFill="1" applyBorder="1" applyAlignment="1" applyProtection="1">
      <alignment horizontal="center"/>
      <protection locked="0"/>
    </xf>
    <xf numFmtId="0" fontId="7" fillId="5" borderId="7" xfId="0" applyFont="1" applyFill="1" applyBorder="1" applyAlignment="1">
      <alignment horizontal="center"/>
    </xf>
    <xf numFmtId="164" fontId="7" fillId="4" borderId="7" xfId="0" applyNumberFormat="1" applyFont="1" applyFill="1" applyBorder="1" applyAlignment="1" applyProtection="1">
      <alignment horizontal="center"/>
      <protection locked="0"/>
    </xf>
    <xf numFmtId="164" fontId="7" fillId="0" borderId="7" xfId="0" applyNumberFormat="1" applyFont="1" applyBorder="1" applyAlignment="1" applyProtection="1">
      <alignment horizontal="center" vertical="center"/>
    </xf>
    <xf numFmtId="164" fontId="7" fillId="4" borderId="7" xfId="0" applyNumberFormat="1" applyFont="1" applyFill="1" applyBorder="1" applyAlignment="1" applyProtection="1">
      <alignment horizontal="center" vertical="center" wrapText="1"/>
      <protection locked="0"/>
    </xf>
    <xf numFmtId="164" fontId="7" fillId="4" borderId="9" xfId="0" applyNumberFormat="1" applyFont="1" applyFill="1" applyBorder="1" applyAlignment="1" applyProtection="1">
      <alignment horizontal="center"/>
      <protection locked="0"/>
    </xf>
    <xf numFmtId="0" fontId="0" fillId="0" borderId="7" xfId="0" applyBorder="1" applyAlignment="1">
      <alignment horizontal="center"/>
    </xf>
    <xf numFmtId="164" fontId="7" fillId="0" borderId="1" xfId="0" applyNumberFormat="1" applyFont="1" applyBorder="1" applyAlignment="1" applyProtection="1">
      <alignment horizontal="center"/>
      <protection locked="0"/>
    </xf>
    <xf numFmtId="164" fontId="7" fillId="0" borderId="8" xfId="0" applyNumberFormat="1" applyFont="1" applyBorder="1" applyAlignment="1" applyProtection="1">
      <alignment vertical="center" wrapText="1"/>
    </xf>
    <xf numFmtId="164" fontId="7" fillId="0" borderId="9" xfId="0" applyNumberFormat="1" applyFont="1" applyBorder="1" applyAlignment="1" applyProtection="1">
      <alignment vertical="center" wrapText="1"/>
    </xf>
    <xf numFmtId="165" fontId="7" fillId="4" borderId="7" xfId="0" applyNumberFormat="1" applyFont="1" applyFill="1" applyBorder="1" applyAlignment="1" applyProtection="1">
      <alignment horizontal="center" vertical="center" shrinkToFit="1"/>
      <protection locked="0"/>
    </xf>
    <xf numFmtId="164" fontId="11" fillId="0" borderId="0" xfId="0" applyNumberFormat="1" applyFont="1" applyBorder="1" applyAlignment="1" applyProtection="1">
      <alignment horizontal="center"/>
    </xf>
    <xf numFmtId="164" fontId="0" fillId="0" borderId="0" xfId="0" applyNumberFormat="1" applyAlignment="1" applyProtection="1">
      <alignment horizontal="center"/>
    </xf>
    <xf numFmtId="164" fontId="10" fillId="0" borderId="0" xfId="0" applyNumberFormat="1" applyFont="1" applyAlignment="1" applyProtection="1">
      <alignment horizontal="center"/>
    </xf>
    <xf numFmtId="166" fontId="7" fillId="4" borderId="7" xfId="0" applyNumberFormat="1" applyFont="1" applyFill="1" applyBorder="1" applyAlignment="1" applyProtection="1">
      <alignment horizontal="center" vertical="center"/>
      <protection locked="0"/>
    </xf>
    <xf numFmtId="164" fontId="7" fillId="0" borderId="8" xfId="0" applyNumberFormat="1" applyFont="1" applyBorder="1" applyAlignment="1" applyProtection="1">
      <alignment horizontal="left" vertical="center" wrapText="1"/>
    </xf>
    <xf numFmtId="164" fontId="7" fillId="0" borderId="9" xfId="0" applyNumberFormat="1" applyFont="1" applyBorder="1" applyAlignment="1" applyProtection="1">
      <alignment horizontal="left" vertical="center" wrapText="1"/>
    </xf>
    <xf numFmtId="164" fontId="7" fillId="0" borderId="2" xfId="0" applyNumberFormat="1" applyFont="1" applyBorder="1" applyAlignment="1" applyProtection="1">
      <alignment horizontal="left" vertical="center" wrapText="1"/>
    </xf>
    <xf numFmtId="169" fontId="7" fillId="4" borderId="7" xfId="0" applyNumberFormat="1" applyFont="1" applyFill="1" applyBorder="1" applyAlignment="1" applyProtection="1">
      <alignment horizontal="center" vertical="center" shrinkToFit="1"/>
      <protection locked="0"/>
    </xf>
    <xf numFmtId="165" fontId="4" fillId="4" borderId="8" xfId="0" applyNumberFormat="1" applyFont="1" applyFill="1" applyBorder="1" applyAlignment="1" applyProtection="1">
      <alignment horizontal="center"/>
      <protection locked="0"/>
    </xf>
    <xf numFmtId="165" fontId="4" fillId="4" borderId="2" xfId="0" applyNumberFormat="1" applyFont="1" applyFill="1" applyBorder="1" applyAlignment="1" applyProtection="1">
      <alignment horizontal="center"/>
      <protection locked="0"/>
    </xf>
    <xf numFmtId="164" fontId="7" fillId="0" borderId="7" xfId="0" applyNumberFormat="1" applyFont="1" applyFill="1" applyBorder="1" applyAlignment="1" applyProtection="1">
      <alignment horizontal="center" vertical="center" shrinkToFit="1"/>
    </xf>
    <xf numFmtId="165" fontId="10" fillId="4" borderId="20" xfId="0" applyNumberFormat="1" applyFont="1" applyFill="1" applyBorder="1" applyAlignment="1" applyProtection="1">
      <alignment horizontal="center" vertical="center"/>
      <protection locked="0"/>
    </xf>
    <xf numFmtId="165" fontId="10" fillId="4" borderId="1" xfId="0" applyNumberFormat="1" applyFont="1" applyFill="1" applyBorder="1" applyAlignment="1" applyProtection="1">
      <alignment horizontal="center" vertical="center"/>
      <protection locked="0"/>
    </xf>
    <xf numFmtId="165" fontId="10" fillId="4" borderId="3" xfId="0" applyNumberFormat="1" applyFont="1" applyFill="1" applyBorder="1" applyAlignment="1" applyProtection="1">
      <alignment horizontal="center" vertical="center"/>
      <protection locked="0"/>
    </xf>
    <xf numFmtId="165" fontId="10" fillId="4" borderId="20" xfId="0" applyNumberFormat="1" applyFont="1" applyFill="1" applyBorder="1" applyAlignment="1" applyProtection="1">
      <alignment horizontal="center"/>
      <protection locked="0"/>
    </xf>
    <xf numFmtId="165" fontId="10" fillId="4" borderId="3" xfId="0" applyNumberFormat="1" applyFont="1" applyFill="1" applyBorder="1" applyAlignment="1" applyProtection="1">
      <alignment horizontal="center"/>
      <protection locked="0"/>
    </xf>
    <xf numFmtId="164" fontId="8" fillId="0" borderId="0" xfId="0" applyNumberFormat="1" applyFont="1" applyAlignment="1" applyProtection="1">
      <alignment horizontal="center"/>
    </xf>
    <xf numFmtId="165" fontId="10" fillId="4" borderId="17" xfId="0" applyNumberFormat="1" applyFont="1" applyFill="1" applyBorder="1" applyAlignment="1" applyProtection="1">
      <alignment horizontal="center" vertical="center"/>
      <protection locked="0"/>
    </xf>
    <xf numFmtId="165" fontId="10" fillId="4" borderId="21" xfId="0" applyNumberFormat="1" applyFont="1" applyFill="1" applyBorder="1" applyAlignment="1" applyProtection="1">
      <alignment horizontal="center" vertical="center"/>
      <protection locked="0"/>
    </xf>
    <xf numFmtId="165" fontId="10" fillId="4" borderId="18" xfId="0" applyNumberFormat="1" applyFont="1" applyFill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horizontal="center" vertical="center" wrapText="1"/>
    </xf>
    <xf numFmtId="165" fontId="10" fillId="4" borderId="8" xfId="0" applyNumberFormat="1" applyFont="1" applyFill="1" applyBorder="1" applyAlignment="1" applyProtection="1">
      <alignment horizontal="center"/>
      <protection locked="0"/>
    </xf>
    <xf numFmtId="165" fontId="10" fillId="4" borderId="2" xfId="0" applyNumberFormat="1" applyFont="1" applyFill="1" applyBorder="1" applyAlignment="1" applyProtection="1">
      <alignment horizontal="center"/>
      <protection locked="0"/>
    </xf>
    <xf numFmtId="165" fontId="10" fillId="4" borderId="8" xfId="0" applyNumberFormat="1" applyFont="1" applyFill="1" applyBorder="1" applyAlignment="1" applyProtection="1">
      <alignment horizontal="center" vertical="center"/>
      <protection locked="0"/>
    </xf>
    <xf numFmtId="165" fontId="10" fillId="4" borderId="9" xfId="0" applyNumberFormat="1" applyFont="1" applyFill="1" applyBorder="1" applyAlignment="1" applyProtection="1">
      <alignment horizontal="center" vertical="center"/>
      <protection locked="0"/>
    </xf>
    <xf numFmtId="165" fontId="10" fillId="4" borderId="2" xfId="0" applyNumberFormat="1" applyFont="1" applyFill="1" applyBorder="1" applyAlignment="1" applyProtection="1">
      <alignment horizontal="center" vertical="center"/>
      <protection locked="0"/>
    </xf>
    <xf numFmtId="166" fontId="16" fillId="0" borderId="20" xfId="0" applyNumberFormat="1" applyFont="1" applyBorder="1" applyAlignment="1" applyProtection="1">
      <alignment horizontal="center"/>
      <protection hidden="1"/>
    </xf>
    <xf numFmtId="166" fontId="16" fillId="0" borderId="3" xfId="0" applyNumberFormat="1" applyFont="1" applyBorder="1" applyAlignment="1" applyProtection="1">
      <alignment horizontal="center"/>
      <protection hidden="1"/>
    </xf>
    <xf numFmtId="0" fontId="8" fillId="0" borderId="1" xfId="0" applyFont="1" applyFill="1" applyBorder="1" applyAlignment="1" applyProtection="1">
      <alignment horizontal="center"/>
      <protection locked="0"/>
    </xf>
    <xf numFmtId="0" fontId="7" fillId="13" borderId="1" xfId="0" applyFont="1" applyFill="1" applyBorder="1"/>
    <xf numFmtId="0" fontId="9" fillId="0" borderId="8" xfId="0" applyFont="1" applyFill="1" applyBorder="1" applyAlignment="1" applyProtection="1">
      <alignment horizontal="center"/>
      <protection locked="0"/>
    </xf>
    <xf numFmtId="0" fontId="9" fillId="0" borderId="9" xfId="0" applyFont="1" applyFill="1" applyBorder="1" applyAlignment="1" applyProtection="1">
      <alignment horizontal="center"/>
      <protection locked="0"/>
    </xf>
    <xf numFmtId="0" fontId="9" fillId="0" borderId="2" xfId="0" applyFont="1" applyFill="1" applyBorder="1" applyAlignment="1" applyProtection="1">
      <alignment horizontal="center"/>
      <protection locked="0"/>
    </xf>
    <xf numFmtId="0" fontId="18" fillId="0" borderId="20" xfId="2" applyFont="1" applyFill="1" applyBorder="1" applyAlignment="1">
      <alignment horizontal="left"/>
    </xf>
    <xf numFmtId="0" fontId="18" fillId="0" borderId="1" xfId="2" quotePrefix="1" applyFont="1" applyFill="1" applyBorder="1" applyAlignment="1">
      <alignment horizontal="left"/>
    </xf>
    <xf numFmtId="0" fontId="18" fillId="0" borderId="1" xfId="2" applyFont="1" applyFill="1" applyBorder="1" applyAlignment="1">
      <alignment horizontal="left"/>
    </xf>
    <xf numFmtId="0" fontId="18" fillId="0" borderId="3" xfId="2" applyFont="1" applyFill="1" applyBorder="1" applyAlignment="1">
      <alignment horizontal="left"/>
    </xf>
    <xf numFmtId="0" fontId="17" fillId="0" borderId="8" xfId="2" applyFont="1" applyFill="1" applyBorder="1" applyAlignment="1">
      <alignment horizontal="center"/>
    </xf>
    <xf numFmtId="0" fontId="17" fillId="0" borderId="9" xfId="2" applyFont="1" applyFill="1" applyBorder="1" applyAlignment="1">
      <alignment horizontal="center"/>
    </xf>
    <xf numFmtId="0" fontId="17" fillId="0" borderId="2" xfId="2" applyFont="1" applyFill="1" applyBorder="1" applyAlignment="1">
      <alignment horizontal="center"/>
    </xf>
    <xf numFmtId="0" fontId="19" fillId="0" borderId="7" xfId="2" quotePrefix="1" applyFont="1" applyFill="1" applyBorder="1" applyAlignment="1">
      <alignment horizontal="center"/>
    </xf>
    <xf numFmtId="0" fontId="19" fillId="0" borderId="7" xfId="2" applyFont="1" applyFill="1" applyBorder="1" applyAlignment="1">
      <alignment horizontal="center"/>
    </xf>
    <xf numFmtId="0" fontId="2" fillId="0" borderId="0" xfId="4" applyAlignment="1">
      <alignment horizontal="left" wrapText="1"/>
    </xf>
    <xf numFmtId="165" fontId="4" fillId="0" borderId="8" xfId="3" applyNumberFormat="1" applyFont="1" applyFill="1" applyBorder="1" applyAlignment="1" applyProtection="1">
      <alignment horizontal="center"/>
      <protection locked="0"/>
    </xf>
    <xf numFmtId="165" fontId="4" fillId="0" borderId="2" xfId="3" applyNumberFormat="1" applyFont="1" applyFill="1" applyBorder="1" applyAlignment="1" applyProtection="1">
      <alignment horizontal="center"/>
      <protection locked="0"/>
    </xf>
    <xf numFmtId="165" fontId="4" fillId="0" borderId="9" xfId="3" applyNumberFormat="1" applyFont="1" applyFill="1" applyBorder="1" applyAlignment="1" applyProtection="1">
      <alignment horizontal="center"/>
      <protection locked="0"/>
    </xf>
    <xf numFmtId="165" fontId="4" fillId="0" borderId="7" xfId="3" applyNumberFormat="1" applyFont="1" applyFill="1" applyBorder="1" applyAlignment="1" applyProtection="1">
      <alignment horizontal="center"/>
      <protection locked="0"/>
    </xf>
    <xf numFmtId="0" fontId="17" fillId="0" borderId="1" xfId="3" applyFont="1" applyBorder="1" applyAlignment="1" applyProtection="1">
      <alignment horizontal="center"/>
    </xf>
    <xf numFmtId="165" fontId="17" fillId="0" borderId="1" xfId="3" applyNumberFormat="1" applyFont="1" applyFill="1" applyBorder="1" applyAlignment="1" applyProtection="1">
      <alignment horizontal="center"/>
      <protection locked="0"/>
    </xf>
    <xf numFmtId="0" fontId="21" fillId="0" borderId="1" xfId="4" applyFont="1" applyBorder="1" applyAlignment="1">
      <alignment horizontal="center"/>
    </xf>
    <xf numFmtId="0" fontId="6" fillId="0" borderId="0" xfId="3" applyFont="1" applyAlignment="1" applyProtection="1">
      <alignment horizontal="center"/>
    </xf>
    <xf numFmtId="0" fontId="8" fillId="0" borderId="7" xfId="3" applyFont="1" applyBorder="1" applyAlignment="1" applyProtection="1">
      <alignment horizontal="center"/>
    </xf>
  </cellXfs>
  <cellStyles count="6">
    <cellStyle name="Currency" xfId="5" builtinId="4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 4" xfId="4" xr:uid="{00000000-0005-0000-0000-000004000000}"/>
  </cellStyles>
  <dxfs count="1"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http://plantcovercrops.com/wp-content/uploads/2011/11/DSCN3819.jpg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152400</xdr:colOff>
          <xdr:row>17</xdr:row>
          <xdr:rowOff>19050</xdr:rowOff>
        </xdr:from>
        <xdr:to>
          <xdr:col>16</xdr:col>
          <xdr:colOff>352425</xdr:colOff>
          <xdr:row>21</xdr:row>
          <xdr:rowOff>133350</xdr:rowOff>
        </xdr:to>
        <xdr:sp macro="" textlink="">
          <xdr:nvSpPr>
            <xdr:cNvPr id="1088" name="Button 64" hidden="1">
              <a:extLst>
                <a:ext uri="{63B3BB69-23CF-44E3-9099-C40C66FF867C}">
                  <a14:compatExt spid="_x0000_s1088"/>
                </a:ext>
                <a:ext uri="{FF2B5EF4-FFF2-40B4-BE49-F238E27FC236}">
                  <a16:creationId xmlns:a16="http://schemas.microsoft.com/office/drawing/2014/main" id="{00000000-0008-0000-0000-00004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en-US" sz="1200" b="0" i="0" u="none" strike="noStrike" baseline="0">
                  <a:solidFill>
                    <a:srgbClr val="FF0000"/>
                  </a:solidFill>
                  <a:latin typeface="Arial"/>
                  <a:cs typeface="Arial"/>
                </a:rPr>
                <a:t>Clear Crop History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4361815" cy="3271520"/>
    <xdr:pic>
      <xdr:nvPicPr>
        <xdr:cNvPr id="2" name="Picture 1" descr="http://plantcovercrops.com/wp-content/uploads/2011/11/DSCN3819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476500"/>
          <a:ext cx="4361815" cy="327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6</xdr:col>
      <xdr:colOff>409575</xdr:colOff>
      <xdr:row>39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05025"/>
          <a:ext cx="4067175" cy="541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usdagcc-my.sharepoint.com/Agronomy/Cover%20Crops/SD_JS340downloaded7;30;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-JS-340"/>
      <sheetName val="Table 1 Purpose ratings"/>
      <sheetName val="DATA"/>
      <sheetName val="Premixes"/>
    </sheetNames>
    <sheetDataSet>
      <sheetData sheetId="0">
        <row r="10">
          <cell r="Q10" t="str">
            <v>FullSeedList</v>
          </cell>
        </row>
      </sheetData>
      <sheetData sheetId="1"/>
      <sheetData sheetId="2">
        <row r="3">
          <cell r="B3" t="str">
            <v>April 1 through May 15 – predominantly cool-season species</v>
          </cell>
        </row>
        <row r="13">
          <cell r="D13">
            <v>40923</v>
          </cell>
        </row>
        <row r="14">
          <cell r="D14">
            <v>40954</v>
          </cell>
        </row>
        <row r="15">
          <cell r="D15">
            <v>40983</v>
          </cell>
        </row>
        <row r="16">
          <cell r="B16" t="str">
            <v>Starter only</v>
          </cell>
          <cell r="D16">
            <v>41014</v>
          </cell>
        </row>
        <row r="17">
          <cell r="B17" t="str">
            <v>Starter &amp; inoculant</v>
          </cell>
          <cell r="D17">
            <v>41044</v>
          </cell>
        </row>
        <row r="18">
          <cell r="B18" t="str">
            <v>None</v>
          </cell>
          <cell r="D18">
            <v>41075</v>
          </cell>
        </row>
        <row r="19">
          <cell r="B19" t="str">
            <v>Inoculant only</v>
          </cell>
          <cell r="D19">
            <v>41105</v>
          </cell>
        </row>
        <row r="20">
          <cell r="D20">
            <v>41136</v>
          </cell>
        </row>
        <row r="21">
          <cell r="D21">
            <v>41167</v>
          </cell>
        </row>
        <row r="22">
          <cell r="B22" t="str">
            <v>Drill</v>
          </cell>
          <cell r="D22">
            <v>41197</v>
          </cell>
        </row>
        <row r="23">
          <cell r="B23" t="str">
            <v>Broadcast</v>
          </cell>
          <cell r="D23">
            <v>41228</v>
          </cell>
        </row>
        <row r="24">
          <cell r="D24">
            <v>41258</v>
          </cell>
        </row>
        <row r="25">
          <cell r="D25">
            <v>41289</v>
          </cell>
        </row>
        <row r="26">
          <cell r="D26">
            <v>41320</v>
          </cell>
        </row>
        <row r="27">
          <cell r="D27">
            <v>41348</v>
          </cell>
        </row>
        <row r="28">
          <cell r="D28">
            <v>41379</v>
          </cell>
        </row>
        <row r="29">
          <cell r="D29">
            <v>41409</v>
          </cell>
        </row>
        <row r="30">
          <cell r="D30">
            <v>41440</v>
          </cell>
        </row>
        <row r="31">
          <cell r="D31">
            <v>41470</v>
          </cell>
        </row>
        <row r="32">
          <cell r="D32">
            <v>41501</v>
          </cell>
        </row>
        <row r="33">
          <cell r="D33">
            <v>41532</v>
          </cell>
        </row>
        <row r="34">
          <cell r="D34">
            <v>41562</v>
          </cell>
        </row>
        <row r="35">
          <cell r="D35">
            <v>41593</v>
          </cell>
        </row>
        <row r="36">
          <cell r="D36">
            <v>41623</v>
          </cell>
        </row>
        <row r="37">
          <cell r="D37">
            <v>41654</v>
          </cell>
        </row>
        <row r="38">
          <cell r="D38">
            <v>41685</v>
          </cell>
        </row>
        <row r="39">
          <cell r="D39">
            <v>41713</v>
          </cell>
        </row>
        <row r="40">
          <cell r="D40">
            <v>41744</v>
          </cell>
        </row>
        <row r="41">
          <cell r="D41">
            <v>41774</v>
          </cell>
        </row>
        <row r="42">
          <cell r="D42">
            <v>41805</v>
          </cell>
        </row>
        <row r="43">
          <cell r="D43">
            <v>41835</v>
          </cell>
        </row>
        <row r="44">
          <cell r="D44">
            <v>41866</v>
          </cell>
        </row>
        <row r="45">
          <cell r="D45">
            <v>41897</v>
          </cell>
        </row>
        <row r="46">
          <cell r="D46">
            <v>41927</v>
          </cell>
        </row>
        <row r="47">
          <cell r="D47">
            <v>41958</v>
          </cell>
        </row>
        <row r="48">
          <cell r="D48">
            <v>41988</v>
          </cell>
        </row>
        <row r="49">
          <cell r="D49">
            <v>42019</v>
          </cell>
        </row>
        <row r="50">
          <cell r="D50">
            <v>42050</v>
          </cell>
        </row>
        <row r="51">
          <cell r="D51">
            <v>42078</v>
          </cell>
        </row>
        <row r="52">
          <cell r="D52">
            <v>42109</v>
          </cell>
        </row>
        <row r="53">
          <cell r="D53">
            <v>42139</v>
          </cell>
        </row>
        <row r="54">
          <cell r="D54">
            <v>42170</v>
          </cell>
        </row>
        <row r="55">
          <cell r="D55">
            <v>42200</v>
          </cell>
        </row>
        <row r="56">
          <cell r="D56">
            <v>42231</v>
          </cell>
        </row>
        <row r="57">
          <cell r="D57">
            <v>42262</v>
          </cell>
        </row>
        <row r="58">
          <cell r="D58">
            <v>42292</v>
          </cell>
        </row>
        <row r="59">
          <cell r="D59">
            <v>42323</v>
          </cell>
        </row>
        <row r="60">
          <cell r="D60">
            <v>42353</v>
          </cell>
        </row>
        <row r="61">
          <cell r="D61">
            <v>42384</v>
          </cell>
        </row>
        <row r="62">
          <cell r="D62">
            <v>42415</v>
          </cell>
        </row>
        <row r="63">
          <cell r="D63">
            <v>42444</v>
          </cell>
        </row>
        <row r="64">
          <cell r="D64">
            <v>42475</v>
          </cell>
        </row>
        <row r="65">
          <cell r="D65">
            <v>42505</v>
          </cell>
        </row>
        <row r="66">
          <cell r="D66">
            <v>42536</v>
          </cell>
        </row>
        <row r="67">
          <cell r="D67">
            <v>42566</v>
          </cell>
        </row>
        <row r="68">
          <cell r="D68">
            <v>42597</v>
          </cell>
        </row>
        <row r="69">
          <cell r="D69">
            <v>42628</v>
          </cell>
        </row>
        <row r="70">
          <cell r="D70">
            <v>42658</v>
          </cell>
        </row>
        <row r="71">
          <cell r="D71">
            <v>42689</v>
          </cell>
        </row>
        <row r="72">
          <cell r="D72">
            <v>42719</v>
          </cell>
        </row>
        <row r="73">
          <cell r="D73">
            <v>42750</v>
          </cell>
        </row>
        <row r="74">
          <cell r="D74">
            <v>42781</v>
          </cell>
        </row>
        <row r="75">
          <cell r="D75">
            <v>42809</v>
          </cell>
        </row>
        <row r="76">
          <cell r="D76">
            <v>42840</v>
          </cell>
        </row>
        <row r="77">
          <cell r="D77">
            <v>42870</v>
          </cell>
        </row>
        <row r="78">
          <cell r="D78">
            <v>42901</v>
          </cell>
        </row>
        <row r="79">
          <cell r="D79">
            <v>42931</v>
          </cell>
        </row>
        <row r="80">
          <cell r="D80">
            <v>42962</v>
          </cell>
        </row>
        <row r="81">
          <cell r="D81">
            <v>42993</v>
          </cell>
        </row>
        <row r="82">
          <cell r="D82">
            <v>43023</v>
          </cell>
        </row>
        <row r="83">
          <cell r="D83">
            <v>43054</v>
          </cell>
        </row>
        <row r="84">
          <cell r="D84">
            <v>43084</v>
          </cell>
        </row>
        <row r="85">
          <cell r="D85">
            <v>43115</v>
          </cell>
        </row>
        <row r="86">
          <cell r="D86">
            <v>43146</v>
          </cell>
        </row>
        <row r="87">
          <cell r="D87">
            <v>43174</v>
          </cell>
        </row>
        <row r="88">
          <cell r="D88">
            <v>43205</v>
          </cell>
        </row>
        <row r="89">
          <cell r="D89">
            <v>43235</v>
          </cell>
        </row>
        <row r="90">
          <cell r="D90">
            <v>43266</v>
          </cell>
        </row>
        <row r="91">
          <cell r="D91">
            <v>43296</v>
          </cell>
        </row>
        <row r="92">
          <cell r="D92">
            <v>43327</v>
          </cell>
        </row>
        <row r="93">
          <cell r="D93">
            <v>43358</v>
          </cell>
        </row>
        <row r="94">
          <cell r="D94">
            <v>43388</v>
          </cell>
        </row>
        <row r="95">
          <cell r="D95">
            <v>43419</v>
          </cell>
        </row>
        <row r="96">
          <cell r="D96">
            <v>43449</v>
          </cell>
        </row>
        <row r="100">
          <cell r="A100" t="str">
            <v>Alfalfa</v>
          </cell>
        </row>
        <row r="101">
          <cell r="A101" t="str">
            <v>Barley</v>
          </cell>
        </row>
        <row r="102">
          <cell r="A102" t="str">
            <v>Buckwheat</v>
          </cell>
        </row>
        <row r="103">
          <cell r="A103" t="str">
            <v>Canola</v>
          </cell>
        </row>
        <row r="104">
          <cell r="A104" t="str">
            <v>Chickpeas</v>
          </cell>
        </row>
        <row r="105">
          <cell r="A105" t="str">
            <v>Corn</v>
          </cell>
        </row>
        <row r="106">
          <cell r="A106" t="str">
            <v>Corn Silage</v>
          </cell>
        </row>
        <row r="107">
          <cell r="A107" t="str">
            <v>Dry Beans</v>
          </cell>
        </row>
        <row r="108">
          <cell r="A108" t="str">
            <v>Field Peas</v>
          </cell>
        </row>
        <row r="109">
          <cell r="A109" t="str">
            <v>Flax</v>
          </cell>
        </row>
        <row r="110">
          <cell r="A110" t="str">
            <v>Grass</v>
          </cell>
        </row>
        <row r="111">
          <cell r="A111" t="str">
            <v>Lentils</v>
          </cell>
        </row>
        <row r="112">
          <cell r="A112" t="str">
            <v>Melons</v>
          </cell>
        </row>
        <row r="113">
          <cell r="A113" t="str">
            <v>Millet</v>
          </cell>
        </row>
        <row r="114">
          <cell r="A114" t="str">
            <v>Mustard</v>
          </cell>
        </row>
        <row r="115">
          <cell r="A115" t="str">
            <v>Oats</v>
          </cell>
        </row>
        <row r="116">
          <cell r="A116" t="str">
            <v>Potatoes</v>
          </cell>
        </row>
        <row r="117">
          <cell r="A117" t="str">
            <v>Rapeseed</v>
          </cell>
        </row>
        <row r="118">
          <cell r="A118" t="str">
            <v>Rye</v>
          </cell>
        </row>
        <row r="119">
          <cell r="A119" t="str">
            <v>Safflowers</v>
          </cell>
        </row>
        <row r="120">
          <cell r="A120" t="str">
            <v>Grain Sorghum</v>
          </cell>
        </row>
        <row r="121">
          <cell r="A121" t="str">
            <v>Forage Sorghum</v>
          </cell>
        </row>
        <row r="122">
          <cell r="A122" t="str">
            <v>Soybeans</v>
          </cell>
        </row>
        <row r="123">
          <cell r="A123" t="str">
            <v>Sudan grass</v>
          </cell>
        </row>
        <row r="124">
          <cell r="A124" t="str">
            <v>Sunflowers</v>
          </cell>
        </row>
        <row r="125">
          <cell r="A125" t="str">
            <v>Spring Wheat</v>
          </cell>
        </row>
        <row r="126">
          <cell r="A126" t="str">
            <v>Winter Wheat</v>
          </cell>
        </row>
        <row r="183">
          <cell r="A183" t="str">
            <v>2,4-D</v>
          </cell>
          <cell r="B183" t="str">
            <v>2,4-D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</row>
        <row r="184">
          <cell r="A184" t="str">
            <v>2,4-D amine</v>
          </cell>
          <cell r="B184" t="str">
            <v>2,4-D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</row>
        <row r="185">
          <cell r="A185" t="str">
            <v>2,4-D ester</v>
          </cell>
          <cell r="B185" t="str">
            <v>2,4-D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</row>
        <row r="186">
          <cell r="A186" t="str">
            <v>Accent</v>
          </cell>
          <cell r="B186" t="str">
            <v>nicosulfuron</v>
          </cell>
          <cell r="F186">
            <v>12</v>
          </cell>
          <cell r="G186">
            <v>12</v>
          </cell>
          <cell r="H186">
            <v>4</v>
          </cell>
          <cell r="I186">
            <v>8</v>
          </cell>
          <cell r="J186">
            <v>18</v>
          </cell>
          <cell r="K186">
            <v>18</v>
          </cell>
          <cell r="L186">
            <v>18</v>
          </cell>
          <cell r="M186">
            <v>18</v>
          </cell>
          <cell r="N186">
            <v>0</v>
          </cell>
          <cell r="O186">
            <v>10</v>
          </cell>
          <cell r="P186">
            <v>12</v>
          </cell>
          <cell r="Q186">
            <v>10</v>
          </cell>
          <cell r="R186">
            <v>18</v>
          </cell>
          <cell r="S186">
            <v>18</v>
          </cell>
          <cell r="T186">
            <v>10</v>
          </cell>
          <cell r="U186">
            <v>10</v>
          </cell>
          <cell r="V186">
            <v>18</v>
          </cell>
          <cell r="W186">
            <v>18</v>
          </cell>
          <cell r="X186">
            <v>18</v>
          </cell>
          <cell r="Y186">
            <v>18</v>
          </cell>
          <cell r="Z186">
            <v>18</v>
          </cell>
          <cell r="AA186">
            <v>18</v>
          </cell>
          <cell r="AB186">
            <v>8</v>
          </cell>
          <cell r="AC186">
            <v>10</v>
          </cell>
          <cell r="AD186">
            <v>18</v>
          </cell>
          <cell r="AE186">
            <v>18</v>
          </cell>
          <cell r="AF186">
            <v>12</v>
          </cell>
          <cell r="AG186">
            <v>18</v>
          </cell>
          <cell r="AH186">
            <v>0.5</v>
          </cell>
          <cell r="AI186">
            <v>8</v>
          </cell>
          <cell r="AJ186">
            <v>10</v>
          </cell>
          <cell r="AK186">
            <v>18</v>
          </cell>
          <cell r="AL186">
            <v>18</v>
          </cell>
          <cell r="AM186">
            <v>12</v>
          </cell>
          <cell r="AN186">
            <v>12</v>
          </cell>
          <cell r="AO186">
            <v>4</v>
          </cell>
          <cell r="AP186">
            <v>10</v>
          </cell>
          <cell r="AQ186">
            <v>4</v>
          </cell>
          <cell r="AR186">
            <v>18</v>
          </cell>
          <cell r="AS186">
            <v>12</v>
          </cell>
          <cell r="AT186">
            <v>18</v>
          </cell>
          <cell r="AU186">
            <v>4</v>
          </cell>
        </row>
        <row r="187">
          <cell r="A187" t="str">
            <v>Accent Gold</v>
          </cell>
          <cell r="B187" t="str">
            <v>clopyralid</v>
          </cell>
          <cell r="C187" t="str">
            <v>flumetsulam</v>
          </cell>
          <cell r="D187" t="str">
            <v>nicosulfuron</v>
          </cell>
          <cell r="E187" t="str">
            <v>rimsulfuron</v>
          </cell>
          <cell r="F187">
            <v>10.5</v>
          </cell>
          <cell r="G187">
            <v>10.5</v>
          </cell>
          <cell r="H187">
            <v>4</v>
          </cell>
          <cell r="I187">
            <v>8</v>
          </cell>
          <cell r="J187">
            <v>26</v>
          </cell>
          <cell r="K187">
            <v>26</v>
          </cell>
          <cell r="L187">
            <v>26</v>
          </cell>
          <cell r="M187">
            <v>26</v>
          </cell>
          <cell r="N187">
            <v>0</v>
          </cell>
          <cell r="O187">
            <v>10.5</v>
          </cell>
          <cell r="P187">
            <v>10.5</v>
          </cell>
          <cell r="Q187">
            <v>10.5</v>
          </cell>
          <cell r="R187">
            <v>26</v>
          </cell>
          <cell r="S187">
            <v>26</v>
          </cell>
          <cell r="T187">
            <v>12</v>
          </cell>
          <cell r="U187">
            <v>12</v>
          </cell>
          <cell r="V187">
            <v>26</v>
          </cell>
          <cell r="W187">
            <v>26</v>
          </cell>
          <cell r="X187">
            <v>26</v>
          </cell>
          <cell r="Y187">
            <v>26</v>
          </cell>
          <cell r="Z187">
            <v>26</v>
          </cell>
          <cell r="AA187">
            <v>26</v>
          </cell>
          <cell r="AB187">
            <v>8</v>
          </cell>
          <cell r="AC187">
            <v>18</v>
          </cell>
          <cell r="AD187">
            <v>26</v>
          </cell>
          <cell r="AE187">
            <v>26</v>
          </cell>
          <cell r="AF187">
            <v>10.5</v>
          </cell>
          <cell r="AG187">
            <v>26</v>
          </cell>
          <cell r="AH187">
            <v>10.5</v>
          </cell>
          <cell r="AI187">
            <v>8</v>
          </cell>
          <cell r="AJ187">
            <v>12</v>
          </cell>
          <cell r="AK187">
            <v>26</v>
          </cell>
          <cell r="AL187">
            <v>18</v>
          </cell>
          <cell r="AM187">
            <v>10.5</v>
          </cell>
          <cell r="AN187">
            <v>10.5</v>
          </cell>
          <cell r="AO187">
            <v>4</v>
          </cell>
          <cell r="AP187">
            <v>12</v>
          </cell>
          <cell r="AQ187">
            <v>4</v>
          </cell>
          <cell r="AR187">
            <v>26</v>
          </cell>
          <cell r="AS187">
            <v>10.5</v>
          </cell>
          <cell r="AT187">
            <v>26</v>
          </cell>
          <cell r="AU187">
            <v>4</v>
          </cell>
        </row>
        <row r="188">
          <cell r="A188" t="str">
            <v>Acetochlor</v>
          </cell>
          <cell r="B188" t="str">
            <v>acetochlor</v>
          </cell>
          <cell r="F188">
            <v>24</v>
          </cell>
          <cell r="G188">
            <v>24</v>
          </cell>
          <cell r="H188">
            <v>4</v>
          </cell>
          <cell r="I188">
            <v>24</v>
          </cell>
          <cell r="J188">
            <v>24</v>
          </cell>
          <cell r="K188">
            <v>24</v>
          </cell>
          <cell r="L188">
            <v>24</v>
          </cell>
          <cell r="M188">
            <v>24</v>
          </cell>
          <cell r="N188">
            <v>0</v>
          </cell>
          <cell r="O188">
            <v>24</v>
          </cell>
          <cell r="P188">
            <v>24</v>
          </cell>
          <cell r="Q188">
            <v>24</v>
          </cell>
          <cell r="R188">
            <v>24</v>
          </cell>
          <cell r="S188">
            <v>24</v>
          </cell>
          <cell r="T188">
            <v>12</v>
          </cell>
          <cell r="U188">
            <v>12</v>
          </cell>
          <cell r="V188">
            <v>24</v>
          </cell>
          <cell r="W188">
            <v>24</v>
          </cell>
          <cell r="X188">
            <v>24</v>
          </cell>
          <cell r="Y188">
            <v>24</v>
          </cell>
          <cell r="Z188">
            <v>24</v>
          </cell>
          <cell r="AA188">
            <v>24</v>
          </cell>
          <cell r="AB188">
            <v>24</v>
          </cell>
          <cell r="AC188">
            <v>24</v>
          </cell>
          <cell r="AD188">
            <v>24</v>
          </cell>
          <cell r="AE188">
            <v>24</v>
          </cell>
          <cell r="AF188">
            <v>24</v>
          </cell>
          <cell r="AG188">
            <v>24</v>
          </cell>
          <cell r="AH188">
            <v>12</v>
          </cell>
          <cell r="AI188">
            <v>4</v>
          </cell>
          <cell r="AJ188">
            <v>12</v>
          </cell>
          <cell r="AK188">
            <v>24</v>
          </cell>
          <cell r="AL188">
            <v>24</v>
          </cell>
          <cell r="AM188">
            <v>24</v>
          </cell>
          <cell r="AN188">
            <v>24</v>
          </cell>
          <cell r="AO188">
            <v>4</v>
          </cell>
          <cell r="AP188">
            <v>12</v>
          </cell>
          <cell r="AQ188">
            <v>4</v>
          </cell>
          <cell r="AR188">
            <v>24</v>
          </cell>
          <cell r="AS188">
            <v>24</v>
          </cell>
          <cell r="AT188">
            <v>24</v>
          </cell>
          <cell r="AU188">
            <v>4</v>
          </cell>
        </row>
        <row r="189">
          <cell r="A189" t="str">
            <v>Achieve</v>
          </cell>
          <cell r="B189" t="str">
            <v>tralkoxydim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</row>
        <row r="190">
          <cell r="A190" t="str">
            <v>Affinity</v>
          </cell>
          <cell r="B190" t="str">
            <v>trifensulfuron</v>
          </cell>
          <cell r="C190" t="str">
            <v>tribenuron</v>
          </cell>
          <cell r="F190">
            <v>9</v>
          </cell>
          <cell r="G190">
            <v>9</v>
          </cell>
          <cell r="H190">
            <v>3</v>
          </cell>
          <cell r="I190">
            <v>3</v>
          </cell>
          <cell r="J190">
            <v>30</v>
          </cell>
          <cell r="K190">
            <v>18</v>
          </cell>
          <cell r="L190">
            <v>18</v>
          </cell>
          <cell r="M190">
            <v>18</v>
          </cell>
          <cell r="N190">
            <v>9</v>
          </cell>
          <cell r="O190">
            <v>9</v>
          </cell>
          <cell r="P190">
            <v>9</v>
          </cell>
          <cell r="Q190">
            <v>9</v>
          </cell>
          <cell r="R190">
            <v>18</v>
          </cell>
          <cell r="S190">
            <v>18</v>
          </cell>
          <cell r="T190">
            <v>9</v>
          </cell>
          <cell r="U190">
            <v>9</v>
          </cell>
          <cell r="V190">
            <v>18</v>
          </cell>
          <cell r="W190">
            <v>18</v>
          </cell>
          <cell r="X190">
            <v>18</v>
          </cell>
          <cell r="Y190">
            <v>30</v>
          </cell>
          <cell r="Z190">
            <v>18</v>
          </cell>
          <cell r="AA190">
            <v>18</v>
          </cell>
          <cell r="AB190">
            <v>3</v>
          </cell>
          <cell r="AC190">
            <v>9</v>
          </cell>
          <cell r="AD190">
            <v>18</v>
          </cell>
          <cell r="AE190">
            <v>18</v>
          </cell>
          <cell r="AF190">
            <v>9</v>
          </cell>
          <cell r="AG190">
            <v>30</v>
          </cell>
          <cell r="AH190">
            <v>0</v>
          </cell>
          <cell r="AI190">
            <v>3</v>
          </cell>
          <cell r="AJ190">
            <v>9</v>
          </cell>
          <cell r="AK190">
            <v>18</v>
          </cell>
          <cell r="AL190">
            <v>9</v>
          </cell>
          <cell r="AM190">
            <v>9</v>
          </cell>
          <cell r="AN190">
            <v>9</v>
          </cell>
          <cell r="AO190">
            <v>3</v>
          </cell>
          <cell r="AP190">
            <v>9</v>
          </cell>
          <cell r="AQ190">
            <v>3</v>
          </cell>
          <cell r="AR190">
            <v>18</v>
          </cell>
          <cell r="AS190">
            <v>9</v>
          </cell>
          <cell r="AT190">
            <v>18</v>
          </cell>
          <cell r="AU190">
            <v>3</v>
          </cell>
        </row>
        <row r="191">
          <cell r="A191" t="str">
            <v>Agility</v>
          </cell>
          <cell r="B191" t="str">
            <v>thifensulfuron</v>
          </cell>
          <cell r="C191" t="str">
            <v>tribenuron</v>
          </cell>
          <cell r="D191" t="str">
            <v>metsulfuron</v>
          </cell>
          <cell r="F191">
            <v>34</v>
          </cell>
          <cell r="G191">
            <v>34</v>
          </cell>
          <cell r="H191">
            <v>1</v>
          </cell>
          <cell r="I191">
            <v>10</v>
          </cell>
          <cell r="J191">
            <v>34</v>
          </cell>
          <cell r="K191">
            <v>34</v>
          </cell>
          <cell r="L191">
            <v>34</v>
          </cell>
          <cell r="M191">
            <v>34</v>
          </cell>
          <cell r="N191">
            <v>12</v>
          </cell>
          <cell r="O191">
            <v>34</v>
          </cell>
          <cell r="P191">
            <v>34</v>
          </cell>
          <cell r="Q191">
            <v>34</v>
          </cell>
          <cell r="R191">
            <v>34</v>
          </cell>
          <cell r="S191">
            <v>22</v>
          </cell>
          <cell r="T191">
            <v>12</v>
          </cell>
          <cell r="U191">
            <v>12</v>
          </cell>
          <cell r="V191">
            <v>34</v>
          </cell>
          <cell r="W191">
            <v>34</v>
          </cell>
          <cell r="X191">
            <v>34</v>
          </cell>
          <cell r="Y191">
            <v>12</v>
          </cell>
          <cell r="Z191">
            <v>34</v>
          </cell>
          <cell r="AA191">
            <v>34</v>
          </cell>
          <cell r="AB191">
            <v>10</v>
          </cell>
          <cell r="AC191">
            <v>34</v>
          </cell>
          <cell r="AD191">
            <v>34</v>
          </cell>
          <cell r="AE191">
            <v>34</v>
          </cell>
          <cell r="AF191">
            <v>34</v>
          </cell>
          <cell r="AG191">
            <v>22</v>
          </cell>
          <cell r="AH191">
            <v>34</v>
          </cell>
          <cell r="AI191">
            <v>1</v>
          </cell>
          <cell r="AJ191">
            <v>12</v>
          </cell>
          <cell r="AK191">
            <v>34</v>
          </cell>
          <cell r="AL191">
            <v>22</v>
          </cell>
          <cell r="AM191">
            <v>34</v>
          </cell>
          <cell r="AN191">
            <v>34</v>
          </cell>
          <cell r="AO191">
            <v>1</v>
          </cell>
          <cell r="AP191">
            <v>12</v>
          </cell>
          <cell r="AQ191">
            <v>1</v>
          </cell>
          <cell r="AR191">
            <v>34</v>
          </cell>
          <cell r="AS191">
            <v>34</v>
          </cell>
          <cell r="AT191">
            <v>34</v>
          </cell>
          <cell r="AU191">
            <v>1</v>
          </cell>
        </row>
        <row r="192">
          <cell r="A192" t="str">
            <v>Aim</v>
          </cell>
          <cell r="B192" t="str">
            <v>carfentrazone</v>
          </cell>
          <cell r="F192">
            <v>12</v>
          </cell>
          <cell r="G192">
            <v>12</v>
          </cell>
          <cell r="H192">
            <v>0</v>
          </cell>
          <cell r="I192">
            <v>0</v>
          </cell>
          <cell r="J192">
            <v>12</v>
          </cell>
          <cell r="K192">
            <v>12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12</v>
          </cell>
          <cell r="Q192">
            <v>1</v>
          </cell>
          <cell r="R192">
            <v>12</v>
          </cell>
          <cell r="S192">
            <v>12</v>
          </cell>
          <cell r="T192">
            <v>0</v>
          </cell>
          <cell r="U192">
            <v>0</v>
          </cell>
          <cell r="V192">
            <v>1</v>
          </cell>
          <cell r="W192">
            <v>12</v>
          </cell>
          <cell r="X192">
            <v>1</v>
          </cell>
          <cell r="Y192">
            <v>1</v>
          </cell>
          <cell r="Z192">
            <v>12</v>
          </cell>
          <cell r="AA192">
            <v>12</v>
          </cell>
          <cell r="AB192">
            <v>0</v>
          </cell>
          <cell r="AC192">
            <v>1</v>
          </cell>
          <cell r="AD192">
            <v>12</v>
          </cell>
          <cell r="AE192">
            <v>12</v>
          </cell>
          <cell r="AF192">
            <v>12</v>
          </cell>
          <cell r="AG192">
            <v>12</v>
          </cell>
          <cell r="AH192">
            <v>0</v>
          </cell>
          <cell r="AI192">
            <v>0</v>
          </cell>
          <cell r="AJ192">
            <v>0</v>
          </cell>
          <cell r="AK192">
            <v>12</v>
          </cell>
          <cell r="AL192">
            <v>12</v>
          </cell>
          <cell r="AM192">
            <v>12</v>
          </cell>
          <cell r="AN192">
            <v>12</v>
          </cell>
          <cell r="AO192">
            <v>0</v>
          </cell>
          <cell r="AP192">
            <v>0</v>
          </cell>
          <cell r="AQ192">
            <v>0</v>
          </cell>
          <cell r="AR192">
            <v>12</v>
          </cell>
          <cell r="AS192">
            <v>12</v>
          </cell>
          <cell r="AT192">
            <v>12</v>
          </cell>
          <cell r="AU192">
            <v>0</v>
          </cell>
        </row>
        <row r="193">
          <cell r="A193" t="str">
            <v>Aim EW</v>
          </cell>
          <cell r="B193" t="str">
            <v>carfentrazone</v>
          </cell>
          <cell r="F193">
            <v>12</v>
          </cell>
          <cell r="G193">
            <v>12</v>
          </cell>
          <cell r="H193">
            <v>0</v>
          </cell>
          <cell r="I193">
            <v>0</v>
          </cell>
          <cell r="J193">
            <v>12</v>
          </cell>
          <cell r="K193">
            <v>12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12</v>
          </cell>
          <cell r="Q193">
            <v>1</v>
          </cell>
          <cell r="R193">
            <v>12</v>
          </cell>
          <cell r="S193">
            <v>12</v>
          </cell>
          <cell r="T193">
            <v>0</v>
          </cell>
          <cell r="U193">
            <v>0</v>
          </cell>
          <cell r="V193">
            <v>1</v>
          </cell>
          <cell r="W193">
            <v>12</v>
          </cell>
          <cell r="X193">
            <v>1</v>
          </cell>
          <cell r="Y193">
            <v>1</v>
          </cell>
          <cell r="Z193">
            <v>12</v>
          </cell>
          <cell r="AA193">
            <v>12</v>
          </cell>
          <cell r="AB193">
            <v>0</v>
          </cell>
          <cell r="AC193">
            <v>1</v>
          </cell>
          <cell r="AD193">
            <v>12</v>
          </cell>
          <cell r="AE193">
            <v>12</v>
          </cell>
          <cell r="AF193">
            <v>12</v>
          </cell>
          <cell r="AG193">
            <v>12</v>
          </cell>
          <cell r="AH193">
            <v>0</v>
          </cell>
          <cell r="AI193">
            <v>0</v>
          </cell>
          <cell r="AJ193">
            <v>0</v>
          </cell>
          <cell r="AK193">
            <v>12</v>
          </cell>
          <cell r="AL193">
            <v>12</v>
          </cell>
          <cell r="AM193">
            <v>12</v>
          </cell>
          <cell r="AN193">
            <v>12</v>
          </cell>
          <cell r="AO193">
            <v>0</v>
          </cell>
          <cell r="AP193">
            <v>0</v>
          </cell>
          <cell r="AQ193">
            <v>0</v>
          </cell>
          <cell r="AR193">
            <v>12</v>
          </cell>
          <cell r="AS193">
            <v>12</v>
          </cell>
          <cell r="AT193">
            <v>12</v>
          </cell>
          <cell r="AU193">
            <v>0</v>
          </cell>
        </row>
        <row r="194">
          <cell r="A194" t="str">
            <v>Ally</v>
          </cell>
          <cell r="B194" t="str">
            <v>metsulfuron</v>
          </cell>
          <cell r="F194">
            <v>34</v>
          </cell>
          <cell r="G194">
            <v>34</v>
          </cell>
          <cell r="H194">
            <v>1</v>
          </cell>
          <cell r="I194">
            <v>10</v>
          </cell>
          <cell r="J194">
            <v>34</v>
          </cell>
          <cell r="K194">
            <v>34</v>
          </cell>
          <cell r="L194">
            <v>34</v>
          </cell>
          <cell r="M194">
            <v>34</v>
          </cell>
          <cell r="N194">
            <v>12</v>
          </cell>
          <cell r="O194">
            <v>34</v>
          </cell>
          <cell r="P194">
            <v>34</v>
          </cell>
          <cell r="Q194">
            <v>34</v>
          </cell>
          <cell r="R194">
            <v>34</v>
          </cell>
          <cell r="S194">
            <v>22</v>
          </cell>
          <cell r="T194">
            <v>12</v>
          </cell>
          <cell r="U194">
            <v>12</v>
          </cell>
          <cell r="V194">
            <v>34</v>
          </cell>
          <cell r="W194">
            <v>34</v>
          </cell>
          <cell r="X194">
            <v>34</v>
          </cell>
          <cell r="Y194">
            <v>12</v>
          </cell>
          <cell r="Z194">
            <v>34</v>
          </cell>
          <cell r="AA194">
            <v>34</v>
          </cell>
          <cell r="AB194">
            <v>10</v>
          </cell>
          <cell r="AC194">
            <v>34</v>
          </cell>
          <cell r="AD194">
            <v>34</v>
          </cell>
          <cell r="AE194">
            <v>34</v>
          </cell>
          <cell r="AF194">
            <v>34</v>
          </cell>
          <cell r="AG194">
            <v>22</v>
          </cell>
          <cell r="AH194">
            <v>34</v>
          </cell>
          <cell r="AI194">
            <v>1</v>
          </cell>
          <cell r="AJ194">
            <v>12</v>
          </cell>
          <cell r="AK194">
            <v>34</v>
          </cell>
          <cell r="AL194">
            <v>22</v>
          </cell>
          <cell r="AM194">
            <v>34</v>
          </cell>
          <cell r="AN194">
            <v>34</v>
          </cell>
          <cell r="AO194">
            <v>1</v>
          </cell>
          <cell r="AP194">
            <v>12</v>
          </cell>
          <cell r="AQ194">
            <v>1</v>
          </cell>
          <cell r="AR194">
            <v>34</v>
          </cell>
          <cell r="AS194">
            <v>34</v>
          </cell>
          <cell r="AT194">
            <v>34</v>
          </cell>
          <cell r="AU194">
            <v>1</v>
          </cell>
        </row>
        <row r="195">
          <cell r="A195" t="str">
            <v>Ally Extra</v>
          </cell>
          <cell r="B195" t="str">
            <v>thifensulfuron</v>
          </cell>
          <cell r="C195" t="str">
            <v>tribenuron</v>
          </cell>
          <cell r="D195" t="str">
            <v>metsulfuron</v>
          </cell>
          <cell r="F195">
            <v>34</v>
          </cell>
          <cell r="G195">
            <v>34</v>
          </cell>
          <cell r="H195">
            <v>1</v>
          </cell>
          <cell r="I195">
            <v>10</v>
          </cell>
          <cell r="J195">
            <v>34</v>
          </cell>
          <cell r="K195">
            <v>34</v>
          </cell>
          <cell r="L195">
            <v>34</v>
          </cell>
          <cell r="M195">
            <v>34</v>
          </cell>
          <cell r="N195">
            <v>12</v>
          </cell>
          <cell r="O195">
            <v>34</v>
          </cell>
          <cell r="P195">
            <v>34</v>
          </cell>
          <cell r="Q195">
            <v>34</v>
          </cell>
          <cell r="R195">
            <v>34</v>
          </cell>
          <cell r="S195">
            <v>22</v>
          </cell>
          <cell r="T195">
            <v>12</v>
          </cell>
          <cell r="U195">
            <v>12</v>
          </cell>
          <cell r="V195">
            <v>34</v>
          </cell>
          <cell r="W195">
            <v>34</v>
          </cell>
          <cell r="X195">
            <v>34</v>
          </cell>
          <cell r="Y195">
            <v>12</v>
          </cell>
          <cell r="Z195">
            <v>34</v>
          </cell>
          <cell r="AA195">
            <v>34</v>
          </cell>
          <cell r="AB195">
            <v>10</v>
          </cell>
          <cell r="AC195">
            <v>34</v>
          </cell>
          <cell r="AD195">
            <v>34</v>
          </cell>
          <cell r="AE195">
            <v>34</v>
          </cell>
          <cell r="AF195">
            <v>34</v>
          </cell>
          <cell r="AG195">
            <v>22</v>
          </cell>
          <cell r="AH195">
            <v>34</v>
          </cell>
          <cell r="AI195">
            <v>1</v>
          </cell>
          <cell r="AJ195">
            <v>12</v>
          </cell>
          <cell r="AK195">
            <v>34</v>
          </cell>
          <cell r="AL195">
            <v>22</v>
          </cell>
          <cell r="AM195">
            <v>34</v>
          </cell>
          <cell r="AN195">
            <v>34</v>
          </cell>
          <cell r="AO195">
            <v>1</v>
          </cell>
          <cell r="AP195">
            <v>12</v>
          </cell>
          <cell r="AQ195">
            <v>1</v>
          </cell>
          <cell r="AR195">
            <v>34</v>
          </cell>
          <cell r="AS195">
            <v>34</v>
          </cell>
          <cell r="AT195">
            <v>34</v>
          </cell>
          <cell r="AU195">
            <v>1</v>
          </cell>
        </row>
        <row r="196">
          <cell r="A196" t="str">
            <v>Amber</v>
          </cell>
          <cell r="B196" t="str">
            <v>triasulfuron</v>
          </cell>
          <cell r="F196">
            <v>24</v>
          </cell>
          <cell r="G196">
            <v>24</v>
          </cell>
          <cell r="H196">
            <v>24</v>
          </cell>
          <cell r="I196">
            <v>6</v>
          </cell>
          <cell r="J196">
            <v>24</v>
          </cell>
          <cell r="K196">
            <v>24</v>
          </cell>
          <cell r="L196">
            <v>24</v>
          </cell>
          <cell r="M196">
            <v>24</v>
          </cell>
          <cell r="N196">
            <v>22</v>
          </cell>
          <cell r="O196">
            <v>24</v>
          </cell>
          <cell r="P196">
            <v>24</v>
          </cell>
          <cell r="Q196">
            <v>24</v>
          </cell>
          <cell r="R196">
            <v>24</v>
          </cell>
          <cell r="S196">
            <v>24</v>
          </cell>
          <cell r="T196">
            <v>24</v>
          </cell>
          <cell r="U196">
            <v>24</v>
          </cell>
          <cell r="V196">
            <v>24</v>
          </cell>
          <cell r="W196">
            <v>24</v>
          </cell>
          <cell r="X196">
            <v>24</v>
          </cell>
          <cell r="Y196">
            <v>4</v>
          </cell>
          <cell r="Z196">
            <v>24</v>
          </cell>
          <cell r="AA196">
            <v>24</v>
          </cell>
          <cell r="AB196">
            <v>6</v>
          </cell>
          <cell r="AC196">
            <v>24</v>
          </cell>
          <cell r="AD196">
            <v>24</v>
          </cell>
          <cell r="AE196">
            <v>24</v>
          </cell>
          <cell r="AF196">
            <v>24</v>
          </cell>
          <cell r="AG196">
            <v>24</v>
          </cell>
          <cell r="AH196">
            <v>36</v>
          </cell>
          <cell r="AI196">
            <v>0</v>
          </cell>
          <cell r="AJ196">
            <v>24</v>
          </cell>
          <cell r="AK196">
            <v>24</v>
          </cell>
          <cell r="AL196">
            <v>24</v>
          </cell>
          <cell r="AM196">
            <v>24</v>
          </cell>
          <cell r="AN196">
            <v>24</v>
          </cell>
          <cell r="AO196">
            <v>24</v>
          </cell>
          <cell r="AP196">
            <v>24</v>
          </cell>
          <cell r="AQ196">
            <v>0</v>
          </cell>
          <cell r="AR196">
            <v>24</v>
          </cell>
          <cell r="AS196">
            <v>24</v>
          </cell>
          <cell r="AT196">
            <v>24</v>
          </cell>
          <cell r="AU196">
            <v>0</v>
          </cell>
        </row>
        <row r="197">
          <cell r="A197" t="str">
            <v>Amplify</v>
          </cell>
          <cell r="B197" t="str">
            <v>cloransulam</v>
          </cell>
          <cell r="F197">
            <v>9</v>
          </cell>
          <cell r="G197">
            <v>9</v>
          </cell>
          <cell r="H197">
            <v>3</v>
          </cell>
          <cell r="I197">
            <v>30</v>
          </cell>
          <cell r="J197">
            <v>30</v>
          </cell>
          <cell r="K197">
            <v>30</v>
          </cell>
          <cell r="L197">
            <v>30</v>
          </cell>
          <cell r="M197">
            <v>30</v>
          </cell>
          <cell r="N197">
            <v>9</v>
          </cell>
          <cell r="O197">
            <v>9</v>
          </cell>
          <cell r="P197">
            <v>9</v>
          </cell>
          <cell r="Q197">
            <v>9</v>
          </cell>
          <cell r="R197">
            <v>30</v>
          </cell>
          <cell r="S197">
            <v>30</v>
          </cell>
          <cell r="T197">
            <v>9</v>
          </cell>
          <cell r="U197">
            <v>9</v>
          </cell>
          <cell r="V197">
            <v>30</v>
          </cell>
          <cell r="W197">
            <v>30</v>
          </cell>
          <cell r="X197">
            <v>30</v>
          </cell>
          <cell r="Y197">
            <v>30</v>
          </cell>
          <cell r="Z197">
            <v>30</v>
          </cell>
          <cell r="AA197">
            <v>30</v>
          </cell>
          <cell r="AB197">
            <v>30</v>
          </cell>
          <cell r="AC197">
            <v>30</v>
          </cell>
          <cell r="AD197">
            <v>30</v>
          </cell>
          <cell r="AE197">
            <v>30</v>
          </cell>
          <cell r="AF197">
            <v>9</v>
          </cell>
          <cell r="AG197">
            <v>30</v>
          </cell>
          <cell r="AH197">
            <v>0</v>
          </cell>
          <cell r="AI197">
            <v>3</v>
          </cell>
          <cell r="AJ197">
            <v>9</v>
          </cell>
          <cell r="AK197">
            <v>30</v>
          </cell>
          <cell r="AL197">
            <v>30</v>
          </cell>
          <cell r="AM197">
            <v>9</v>
          </cell>
          <cell r="AN197">
            <v>9</v>
          </cell>
          <cell r="AO197">
            <v>3</v>
          </cell>
          <cell r="AP197">
            <v>9</v>
          </cell>
          <cell r="AQ197">
            <v>3</v>
          </cell>
          <cell r="AR197">
            <v>30</v>
          </cell>
          <cell r="AS197">
            <v>9</v>
          </cell>
          <cell r="AT197">
            <v>30</v>
          </cell>
          <cell r="AU197">
            <v>3</v>
          </cell>
        </row>
        <row r="198">
          <cell r="A198" t="str">
            <v>Assert</v>
          </cell>
          <cell r="B198" t="str">
            <v>imazamethabenz</v>
          </cell>
          <cell r="F198">
            <v>15</v>
          </cell>
          <cell r="G198">
            <v>15</v>
          </cell>
          <cell r="H198">
            <v>12</v>
          </cell>
          <cell r="I198">
            <v>12</v>
          </cell>
          <cell r="J198">
            <v>15</v>
          </cell>
          <cell r="K198">
            <v>15</v>
          </cell>
          <cell r="L198">
            <v>15</v>
          </cell>
          <cell r="M198">
            <v>15</v>
          </cell>
          <cell r="N198">
            <v>12</v>
          </cell>
          <cell r="O198">
            <v>12</v>
          </cell>
          <cell r="P198">
            <v>15</v>
          </cell>
          <cell r="Q198">
            <v>12</v>
          </cell>
          <cell r="R198">
            <v>15</v>
          </cell>
          <cell r="S198">
            <v>15</v>
          </cell>
          <cell r="T198">
            <v>15</v>
          </cell>
          <cell r="U198">
            <v>15</v>
          </cell>
          <cell r="V198">
            <v>15</v>
          </cell>
          <cell r="W198">
            <v>15</v>
          </cell>
          <cell r="X198">
            <v>15</v>
          </cell>
          <cell r="Y198">
            <v>15</v>
          </cell>
          <cell r="Z198">
            <v>15</v>
          </cell>
          <cell r="AA198">
            <v>15</v>
          </cell>
          <cell r="AB198">
            <v>15</v>
          </cell>
          <cell r="AC198">
            <v>15</v>
          </cell>
          <cell r="AD198">
            <v>15</v>
          </cell>
          <cell r="AE198">
            <v>15</v>
          </cell>
          <cell r="AF198">
            <v>15</v>
          </cell>
          <cell r="AG198">
            <v>12</v>
          </cell>
          <cell r="AH198">
            <v>12</v>
          </cell>
          <cell r="AI198">
            <v>12</v>
          </cell>
          <cell r="AJ198">
            <v>15</v>
          </cell>
          <cell r="AK198">
            <v>15</v>
          </cell>
          <cell r="AL198">
            <v>12</v>
          </cell>
          <cell r="AM198">
            <v>15</v>
          </cell>
          <cell r="AN198">
            <v>15</v>
          </cell>
          <cell r="AO198">
            <v>12</v>
          </cell>
          <cell r="AP198">
            <v>15</v>
          </cell>
          <cell r="AQ198">
            <v>12</v>
          </cell>
          <cell r="AR198">
            <v>15</v>
          </cell>
          <cell r="AS198">
            <v>15</v>
          </cell>
          <cell r="AT198">
            <v>15</v>
          </cell>
          <cell r="AU198">
            <v>12</v>
          </cell>
        </row>
        <row r="199">
          <cell r="A199" t="str">
            <v>Assure II</v>
          </cell>
          <cell r="B199" t="str">
            <v>quizalofop</v>
          </cell>
          <cell r="F199">
            <v>3</v>
          </cell>
          <cell r="G199">
            <v>3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3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3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3</v>
          </cell>
          <cell r="AN199">
            <v>3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3</v>
          </cell>
          <cell r="AT199">
            <v>0</v>
          </cell>
          <cell r="AU199">
            <v>0</v>
          </cell>
        </row>
        <row r="200">
          <cell r="A200" t="str">
            <v>Atrazine</v>
          </cell>
          <cell r="B200" t="str">
            <v>atrazine</v>
          </cell>
          <cell r="F200">
            <v>24</v>
          </cell>
          <cell r="G200">
            <v>24</v>
          </cell>
          <cell r="H200">
            <v>24</v>
          </cell>
          <cell r="I200">
            <v>24</v>
          </cell>
          <cell r="J200">
            <v>24</v>
          </cell>
          <cell r="K200">
            <v>24</v>
          </cell>
          <cell r="L200">
            <v>24</v>
          </cell>
          <cell r="M200">
            <v>24</v>
          </cell>
          <cell r="N200">
            <v>0</v>
          </cell>
          <cell r="O200">
            <v>24</v>
          </cell>
          <cell r="P200">
            <v>24</v>
          </cell>
          <cell r="Q200">
            <v>24</v>
          </cell>
          <cell r="R200">
            <v>24</v>
          </cell>
          <cell r="S200">
            <v>24</v>
          </cell>
          <cell r="T200">
            <v>0</v>
          </cell>
          <cell r="U200">
            <v>0</v>
          </cell>
          <cell r="V200">
            <v>24</v>
          </cell>
          <cell r="W200">
            <v>24</v>
          </cell>
          <cell r="X200">
            <v>24</v>
          </cell>
          <cell r="Y200">
            <v>24</v>
          </cell>
          <cell r="Z200">
            <v>24</v>
          </cell>
          <cell r="AA200">
            <v>24</v>
          </cell>
          <cell r="AB200">
            <v>24</v>
          </cell>
          <cell r="AC200">
            <v>24</v>
          </cell>
          <cell r="AD200">
            <v>24</v>
          </cell>
          <cell r="AE200">
            <v>24</v>
          </cell>
          <cell r="AF200">
            <v>24</v>
          </cell>
          <cell r="AG200">
            <v>24</v>
          </cell>
          <cell r="AH200">
            <v>12</v>
          </cell>
          <cell r="AI200">
            <v>24</v>
          </cell>
          <cell r="AJ200">
            <v>0</v>
          </cell>
          <cell r="AK200">
            <v>24</v>
          </cell>
          <cell r="AL200">
            <v>24</v>
          </cell>
          <cell r="AM200">
            <v>24</v>
          </cell>
          <cell r="AN200">
            <v>24</v>
          </cell>
          <cell r="AO200">
            <v>24</v>
          </cell>
          <cell r="AP200">
            <v>0</v>
          </cell>
          <cell r="AQ200">
            <v>24</v>
          </cell>
          <cell r="AR200">
            <v>24</v>
          </cell>
          <cell r="AS200">
            <v>24</v>
          </cell>
          <cell r="AT200">
            <v>24</v>
          </cell>
          <cell r="AU200">
            <v>24</v>
          </cell>
        </row>
        <row r="201">
          <cell r="A201" t="str">
            <v>Authority</v>
          </cell>
          <cell r="B201" t="str">
            <v>sulfentrazone</v>
          </cell>
          <cell r="F201">
            <v>12</v>
          </cell>
          <cell r="G201">
            <v>12</v>
          </cell>
          <cell r="H201">
            <v>4</v>
          </cell>
          <cell r="I201">
            <v>4</v>
          </cell>
          <cell r="J201">
            <v>12</v>
          </cell>
          <cell r="K201">
            <v>30</v>
          </cell>
          <cell r="L201">
            <v>18</v>
          </cell>
          <cell r="M201">
            <v>18</v>
          </cell>
          <cell r="N201">
            <v>10</v>
          </cell>
          <cell r="O201">
            <v>12</v>
          </cell>
          <cell r="P201">
            <v>12</v>
          </cell>
          <cell r="Q201">
            <v>12</v>
          </cell>
          <cell r="R201">
            <v>30</v>
          </cell>
          <cell r="S201">
            <v>18</v>
          </cell>
          <cell r="T201">
            <v>10</v>
          </cell>
          <cell r="U201">
            <v>10</v>
          </cell>
          <cell r="V201">
            <v>18</v>
          </cell>
          <cell r="W201">
            <v>30</v>
          </cell>
          <cell r="X201">
            <v>18</v>
          </cell>
          <cell r="Y201">
            <v>12</v>
          </cell>
          <cell r="Z201">
            <v>30</v>
          </cell>
          <cell r="AA201">
            <v>30</v>
          </cell>
          <cell r="AB201">
            <v>4</v>
          </cell>
          <cell r="AC201">
            <v>30</v>
          </cell>
          <cell r="AD201">
            <v>30</v>
          </cell>
          <cell r="AE201">
            <v>30</v>
          </cell>
          <cell r="AF201">
            <v>12</v>
          </cell>
          <cell r="AG201">
            <v>30</v>
          </cell>
          <cell r="AH201">
            <v>0</v>
          </cell>
          <cell r="AI201">
            <v>4</v>
          </cell>
          <cell r="AJ201">
            <v>10</v>
          </cell>
          <cell r="AK201">
            <v>30</v>
          </cell>
          <cell r="AL201">
            <v>30</v>
          </cell>
          <cell r="AM201">
            <v>12</v>
          </cell>
          <cell r="AN201">
            <v>12</v>
          </cell>
          <cell r="AO201">
            <v>4</v>
          </cell>
          <cell r="AP201">
            <v>10</v>
          </cell>
          <cell r="AQ201">
            <v>4</v>
          </cell>
          <cell r="AR201">
            <v>30</v>
          </cell>
          <cell r="AS201">
            <v>12</v>
          </cell>
          <cell r="AT201">
            <v>30</v>
          </cell>
          <cell r="AU201">
            <v>4</v>
          </cell>
        </row>
        <row r="202">
          <cell r="A202" t="str">
            <v>Authority First</v>
          </cell>
          <cell r="B202" t="str">
            <v>sulfentrazone</v>
          </cell>
          <cell r="C202" t="str">
            <v>cloransulam</v>
          </cell>
          <cell r="F202">
            <v>12</v>
          </cell>
          <cell r="G202">
            <v>12</v>
          </cell>
          <cell r="H202">
            <v>4</v>
          </cell>
          <cell r="I202">
            <v>12</v>
          </cell>
          <cell r="J202">
            <v>30</v>
          </cell>
          <cell r="K202">
            <v>24</v>
          </cell>
          <cell r="L202">
            <v>30</v>
          </cell>
          <cell r="M202">
            <v>30</v>
          </cell>
          <cell r="N202">
            <v>10</v>
          </cell>
          <cell r="O202">
            <v>12</v>
          </cell>
          <cell r="P202">
            <v>12</v>
          </cell>
          <cell r="Q202">
            <v>12</v>
          </cell>
          <cell r="R202">
            <v>30</v>
          </cell>
          <cell r="S202">
            <v>30</v>
          </cell>
          <cell r="T202">
            <v>10</v>
          </cell>
          <cell r="U202">
            <v>10</v>
          </cell>
          <cell r="V202">
            <v>30</v>
          </cell>
          <cell r="W202">
            <v>24</v>
          </cell>
          <cell r="X202">
            <v>30</v>
          </cell>
          <cell r="Y202">
            <v>30</v>
          </cell>
          <cell r="Z202">
            <v>30</v>
          </cell>
          <cell r="AA202">
            <v>30</v>
          </cell>
          <cell r="AB202">
            <v>12</v>
          </cell>
          <cell r="AC202">
            <v>12</v>
          </cell>
          <cell r="AD202">
            <v>30</v>
          </cell>
          <cell r="AE202">
            <v>30</v>
          </cell>
          <cell r="AF202">
            <v>12</v>
          </cell>
          <cell r="AG202">
            <v>30</v>
          </cell>
          <cell r="AH202">
            <v>0</v>
          </cell>
          <cell r="AI202">
            <v>4</v>
          </cell>
          <cell r="AJ202">
            <v>10</v>
          </cell>
          <cell r="AK202">
            <v>30</v>
          </cell>
          <cell r="AL202">
            <v>30</v>
          </cell>
          <cell r="AM202">
            <v>12</v>
          </cell>
          <cell r="AN202">
            <v>12</v>
          </cell>
          <cell r="AO202">
            <v>4</v>
          </cell>
          <cell r="AP202">
            <v>10</v>
          </cell>
          <cell r="AQ202">
            <v>12</v>
          </cell>
          <cell r="AR202">
            <v>30</v>
          </cell>
          <cell r="AS202">
            <v>12</v>
          </cell>
          <cell r="AT202">
            <v>30</v>
          </cell>
          <cell r="AU202">
            <v>4</v>
          </cell>
        </row>
        <row r="203">
          <cell r="A203" t="str">
            <v>Authority MTZ</v>
          </cell>
          <cell r="B203" t="str">
            <v>sulfentrazone</v>
          </cell>
          <cell r="C203" t="str">
            <v>metribuzin</v>
          </cell>
          <cell r="F203">
            <v>12</v>
          </cell>
          <cell r="G203">
            <v>12</v>
          </cell>
          <cell r="H203">
            <v>4</v>
          </cell>
          <cell r="I203">
            <v>4</v>
          </cell>
          <cell r="J203">
            <v>12</v>
          </cell>
          <cell r="K203">
            <v>30</v>
          </cell>
          <cell r="L203">
            <v>18</v>
          </cell>
          <cell r="M203">
            <v>18</v>
          </cell>
          <cell r="N203">
            <v>10</v>
          </cell>
          <cell r="O203">
            <v>12</v>
          </cell>
          <cell r="P203">
            <v>12</v>
          </cell>
          <cell r="Q203">
            <v>12</v>
          </cell>
          <cell r="R203">
            <v>30</v>
          </cell>
          <cell r="S203">
            <v>18</v>
          </cell>
          <cell r="T203">
            <v>12</v>
          </cell>
          <cell r="U203">
            <v>12</v>
          </cell>
          <cell r="V203">
            <v>18</v>
          </cell>
          <cell r="W203">
            <v>30</v>
          </cell>
          <cell r="X203">
            <v>18</v>
          </cell>
          <cell r="Y203">
            <v>12</v>
          </cell>
          <cell r="Z203">
            <v>30</v>
          </cell>
          <cell r="AA203">
            <v>30</v>
          </cell>
          <cell r="AB203">
            <v>12</v>
          </cell>
          <cell r="AC203">
            <v>30</v>
          </cell>
          <cell r="AD203">
            <v>30</v>
          </cell>
          <cell r="AE203">
            <v>30</v>
          </cell>
          <cell r="AF203">
            <v>12</v>
          </cell>
          <cell r="AG203">
            <v>30</v>
          </cell>
          <cell r="AH203">
            <v>0</v>
          </cell>
          <cell r="AI203">
            <v>4</v>
          </cell>
          <cell r="AJ203">
            <v>12</v>
          </cell>
          <cell r="AK203">
            <v>30</v>
          </cell>
          <cell r="AL203">
            <v>30</v>
          </cell>
          <cell r="AM203">
            <v>12</v>
          </cell>
          <cell r="AN203">
            <v>12</v>
          </cell>
          <cell r="AO203">
            <v>4</v>
          </cell>
          <cell r="AP203">
            <v>12</v>
          </cell>
          <cell r="AQ203">
            <v>4</v>
          </cell>
          <cell r="AR203">
            <v>30</v>
          </cell>
          <cell r="AS203">
            <v>12</v>
          </cell>
          <cell r="AT203">
            <v>30</v>
          </cell>
          <cell r="AU203">
            <v>4</v>
          </cell>
        </row>
        <row r="204">
          <cell r="A204" t="str">
            <v>Autumn</v>
          </cell>
          <cell r="B204" t="str">
            <v>iodosulfuron</v>
          </cell>
          <cell r="F204">
            <v>18</v>
          </cell>
          <cell r="G204">
            <v>18</v>
          </cell>
          <cell r="H204">
            <v>18</v>
          </cell>
          <cell r="I204">
            <v>8</v>
          </cell>
          <cell r="J204">
            <v>18</v>
          </cell>
          <cell r="K204">
            <v>18</v>
          </cell>
          <cell r="L204">
            <v>18</v>
          </cell>
          <cell r="M204">
            <v>18</v>
          </cell>
          <cell r="N204">
            <v>1</v>
          </cell>
          <cell r="O204">
            <v>18</v>
          </cell>
          <cell r="P204">
            <v>18</v>
          </cell>
          <cell r="Q204">
            <v>18</v>
          </cell>
          <cell r="R204">
            <v>18</v>
          </cell>
          <cell r="S204">
            <v>18</v>
          </cell>
          <cell r="T204">
            <v>9</v>
          </cell>
          <cell r="U204">
            <v>9</v>
          </cell>
          <cell r="V204">
            <v>18</v>
          </cell>
          <cell r="W204">
            <v>18</v>
          </cell>
          <cell r="X204">
            <v>18</v>
          </cell>
          <cell r="Y204">
            <v>18</v>
          </cell>
          <cell r="Z204">
            <v>18</v>
          </cell>
          <cell r="AA204">
            <v>18</v>
          </cell>
          <cell r="AB204">
            <v>9</v>
          </cell>
          <cell r="AC204">
            <v>18</v>
          </cell>
          <cell r="AD204">
            <v>18</v>
          </cell>
          <cell r="AE204">
            <v>18</v>
          </cell>
          <cell r="AF204">
            <v>18</v>
          </cell>
          <cell r="AG204">
            <v>18</v>
          </cell>
          <cell r="AH204">
            <v>3</v>
          </cell>
          <cell r="AI204">
            <v>8</v>
          </cell>
          <cell r="AJ204">
            <v>18</v>
          </cell>
          <cell r="AK204">
            <v>18</v>
          </cell>
          <cell r="AL204">
            <v>18</v>
          </cell>
          <cell r="AM204">
            <v>18</v>
          </cell>
          <cell r="AN204">
            <v>18</v>
          </cell>
          <cell r="AO204">
            <v>18</v>
          </cell>
          <cell r="AP204">
            <v>18</v>
          </cell>
          <cell r="AQ204">
            <v>4</v>
          </cell>
          <cell r="AR204">
            <v>18</v>
          </cell>
          <cell r="AS204">
            <v>18</v>
          </cell>
          <cell r="AT204">
            <v>18</v>
          </cell>
          <cell r="AU204">
            <v>4</v>
          </cell>
        </row>
        <row r="205">
          <cell r="A205" t="str">
            <v>Avalanche</v>
          </cell>
          <cell r="B205" t="str">
            <v>carfentrazone</v>
          </cell>
          <cell r="F205">
            <v>12</v>
          </cell>
          <cell r="G205">
            <v>12</v>
          </cell>
          <cell r="H205">
            <v>0</v>
          </cell>
          <cell r="I205">
            <v>0</v>
          </cell>
          <cell r="J205">
            <v>12</v>
          </cell>
          <cell r="K205">
            <v>12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12</v>
          </cell>
          <cell r="Q205">
            <v>1</v>
          </cell>
          <cell r="R205">
            <v>12</v>
          </cell>
          <cell r="S205">
            <v>12</v>
          </cell>
          <cell r="T205">
            <v>0</v>
          </cell>
          <cell r="U205">
            <v>0</v>
          </cell>
          <cell r="V205">
            <v>1</v>
          </cell>
          <cell r="W205">
            <v>12</v>
          </cell>
          <cell r="X205">
            <v>1</v>
          </cell>
          <cell r="Y205">
            <v>1</v>
          </cell>
          <cell r="Z205">
            <v>12</v>
          </cell>
          <cell r="AA205">
            <v>12</v>
          </cell>
          <cell r="AB205">
            <v>0</v>
          </cell>
          <cell r="AC205">
            <v>1</v>
          </cell>
          <cell r="AD205">
            <v>12</v>
          </cell>
          <cell r="AE205">
            <v>12</v>
          </cell>
          <cell r="AF205">
            <v>12</v>
          </cell>
          <cell r="AG205">
            <v>12</v>
          </cell>
          <cell r="AH205">
            <v>0</v>
          </cell>
          <cell r="AI205">
            <v>0</v>
          </cell>
          <cell r="AJ205">
            <v>0</v>
          </cell>
          <cell r="AK205">
            <v>12</v>
          </cell>
          <cell r="AL205">
            <v>12</v>
          </cell>
          <cell r="AM205">
            <v>12</v>
          </cell>
          <cell r="AN205">
            <v>12</v>
          </cell>
          <cell r="AO205">
            <v>0</v>
          </cell>
          <cell r="AP205">
            <v>0</v>
          </cell>
          <cell r="AQ205">
            <v>0</v>
          </cell>
          <cell r="AR205">
            <v>12</v>
          </cell>
          <cell r="AS205">
            <v>12</v>
          </cell>
          <cell r="AT205">
            <v>12</v>
          </cell>
          <cell r="AU205">
            <v>0</v>
          </cell>
        </row>
        <row r="206">
          <cell r="A206" t="str">
            <v>Avenge</v>
          </cell>
          <cell r="B206" t="str">
            <v>difenzoquat</v>
          </cell>
          <cell r="F206">
            <v>12</v>
          </cell>
          <cell r="G206">
            <v>12</v>
          </cell>
          <cell r="H206">
            <v>12</v>
          </cell>
          <cell r="I206">
            <v>0</v>
          </cell>
          <cell r="J206">
            <v>12</v>
          </cell>
          <cell r="K206">
            <v>12</v>
          </cell>
          <cell r="L206">
            <v>12</v>
          </cell>
          <cell r="M206">
            <v>12</v>
          </cell>
          <cell r="N206">
            <v>12</v>
          </cell>
          <cell r="O206">
            <v>12</v>
          </cell>
          <cell r="P206">
            <v>12</v>
          </cell>
          <cell r="Q206">
            <v>12</v>
          </cell>
          <cell r="R206">
            <v>12</v>
          </cell>
          <cell r="S206">
            <v>12</v>
          </cell>
          <cell r="T206">
            <v>12</v>
          </cell>
          <cell r="U206">
            <v>12</v>
          </cell>
          <cell r="V206">
            <v>12</v>
          </cell>
          <cell r="W206">
            <v>12</v>
          </cell>
          <cell r="X206">
            <v>12</v>
          </cell>
          <cell r="Y206">
            <v>12</v>
          </cell>
          <cell r="Z206">
            <v>12</v>
          </cell>
          <cell r="AA206">
            <v>12</v>
          </cell>
          <cell r="AB206">
            <v>12</v>
          </cell>
          <cell r="AC206">
            <v>12</v>
          </cell>
          <cell r="AD206">
            <v>12</v>
          </cell>
          <cell r="AE206">
            <v>12</v>
          </cell>
          <cell r="AF206">
            <v>12</v>
          </cell>
          <cell r="AG206">
            <v>12</v>
          </cell>
          <cell r="AH206">
            <v>12</v>
          </cell>
          <cell r="AI206">
            <v>12</v>
          </cell>
          <cell r="AJ206">
            <v>12</v>
          </cell>
          <cell r="AK206">
            <v>12</v>
          </cell>
          <cell r="AL206">
            <v>12</v>
          </cell>
          <cell r="AM206">
            <v>12</v>
          </cell>
          <cell r="AN206">
            <v>12</v>
          </cell>
          <cell r="AO206">
            <v>12</v>
          </cell>
          <cell r="AP206">
            <v>12</v>
          </cell>
          <cell r="AQ206">
            <v>12</v>
          </cell>
          <cell r="AR206">
            <v>12</v>
          </cell>
          <cell r="AS206">
            <v>12</v>
          </cell>
          <cell r="AT206">
            <v>12</v>
          </cell>
          <cell r="AU206">
            <v>0</v>
          </cell>
        </row>
        <row r="207">
          <cell r="A207" t="str">
            <v>Axial</v>
          </cell>
          <cell r="B207" t="str">
            <v>pinoxaden</v>
          </cell>
          <cell r="F207">
            <v>3</v>
          </cell>
          <cell r="G207">
            <v>3</v>
          </cell>
          <cell r="H207">
            <v>3</v>
          </cell>
          <cell r="I207">
            <v>3</v>
          </cell>
          <cell r="J207">
            <v>3</v>
          </cell>
          <cell r="K207">
            <v>1</v>
          </cell>
          <cell r="L207">
            <v>3</v>
          </cell>
          <cell r="M207">
            <v>3</v>
          </cell>
          <cell r="N207">
            <v>3</v>
          </cell>
          <cell r="O207">
            <v>3</v>
          </cell>
          <cell r="P207">
            <v>3</v>
          </cell>
          <cell r="Q207">
            <v>3</v>
          </cell>
          <cell r="R207">
            <v>1</v>
          </cell>
          <cell r="S207">
            <v>3</v>
          </cell>
          <cell r="T207">
            <v>3</v>
          </cell>
          <cell r="U207">
            <v>3</v>
          </cell>
          <cell r="V207">
            <v>3</v>
          </cell>
          <cell r="W207">
            <v>1</v>
          </cell>
          <cell r="X207">
            <v>3</v>
          </cell>
          <cell r="Y207">
            <v>3</v>
          </cell>
          <cell r="Z207">
            <v>1</v>
          </cell>
          <cell r="AA207">
            <v>1</v>
          </cell>
          <cell r="AB207">
            <v>3</v>
          </cell>
          <cell r="AC207">
            <v>3</v>
          </cell>
          <cell r="AD207">
            <v>1</v>
          </cell>
          <cell r="AE207">
            <v>1</v>
          </cell>
          <cell r="AF207">
            <v>3</v>
          </cell>
          <cell r="AG207">
            <v>3</v>
          </cell>
          <cell r="AH207">
            <v>3</v>
          </cell>
          <cell r="AI207">
            <v>0</v>
          </cell>
          <cell r="AJ207">
            <v>3</v>
          </cell>
          <cell r="AK207">
            <v>3</v>
          </cell>
          <cell r="AL207">
            <v>3</v>
          </cell>
          <cell r="AM207">
            <v>3</v>
          </cell>
          <cell r="AN207">
            <v>3</v>
          </cell>
          <cell r="AO207">
            <v>3</v>
          </cell>
          <cell r="AP207">
            <v>3</v>
          </cell>
          <cell r="AQ207">
            <v>0</v>
          </cell>
          <cell r="AR207">
            <v>1</v>
          </cell>
          <cell r="AS207">
            <v>3</v>
          </cell>
          <cell r="AT207">
            <v>1</v>
          </cell>
          <cell r="AU207">
            <v>0</v>
          </cell>
        </row>
        <row r="208">
          <cell r="A208" t="str">
            <v>Axiom</v>
          </cell>
          <cell r="B208" t="str">
            <v>flufenacet</v>
          </cell>
          <cell r="C208" t="str">
            <v>metribuzin</v>
          </cell>
          <cell r="F208">
            <v>12</v>
          </cell>
          <cell r="G208">
            <v>12</v>
          </cell>
          <cell r="H208">
            <v>12</v>
          </cell>
          <cell r="I208">
            <v>12</v>
          </cell>
          <cell r="J208">
            <v>12</v>
          </cell>
          <cell r="K208">
            <v>12</v>
          </cell>
          <cell r="L208">
            <v>12</v>
          </cell>
          <cell r="M208">
            <v>12</v>
          </cell>
          <cell r="N208">
            <v>0</v>
          </cell>
          <cell r="O208">
            <v>12</v>
          </cell>
          <cell r="P208">
            <v>12</v>
          </cell>
          <cell r="Q208">
            <v>12</v>
          </cell>
          <cell r="R208">
            <v>12</v>
          </cell>
          <cell r="S208">
            <v>12</v>
          </cell>
          <cell r="T208">
            <v>12</v>
          </cell>
          <cell r="U208">
            <v>12</v>
          </cell>
          <cell r="V208">
            <v>12</v>
          </cell>
          <cell r="W208">
            <v>12</v>
          </cell>
          <cell r="X208">
            <v>12</v>
          </cell>
          <cell r="Y208">
            <v>12</v>
          </cell>
          <cell r="Z208">
            <v>12</v>
          </cell>
          <cell r="AA208">
            <v>12</v>
          </cell>
          <cell r="AB208">
            <v>12</v>
          </cell>
          <cell r="AC208">
            <v>12</v>
          </cell>
          <cell r="AD208">
            <v>12</v>
          </cell>
          <cell r="AE208">
            <v>12</v>
          </cell>
          <cell r="AF208">
            <v>12</v>
          </cell>
          <cell r="AG208">
            <v>12</v>
          </cell>
          <cell r="AH208">
            <v>0</v>
          </cell>
          <cell r="AI208">
            <v>12</v>
          </cell>
          <cell r="AJ208">
            <v>12</v>
          </cell>
          <cell r="AK208">
            <v>12</v>
          </cell>
          <cell r="AL208">
            <v>12</v>
          </cell>
          <cell r="AM208">
            <v>12</v>
          </cell>
          <cell r="AN208">
            <v>12</v>
          </cell>
          <cell r="AO208">
            <v>12</v>
          </cell>
          <cell r="AP208">
            <v>12</v>
          </cell>
          <cell r="AQ208">
            <v>12</v>
          </cell>
          <cell r="AR208">
            <v>12</v>
          </cell>
          <cell r="AS208">
            <v>12</v>
          </cell>
          <cell r="AT208">
            <v>12</v>
          </cell>
          <cell r="AU208">
            <v>12</v>
          </cell>
        </row>
        <row r="209">
          <cell r="A209" t="str">
            <v>Balance</v>
          </cell>
          <cell r="B209" t="str">
            <v>isoxaflutole</v>
          </cell>
          <cell r="F209">
            <v>10</v>
          </cell>
          <cell r="G209">
            <v>18</v>
          </cell>
          <cell r="H209">
            <v>18</v>
          </cell>
          <cell r="I209">
            <v>6</v>
          </cell>
          <cell r="J209">
            <v>18</v>
          </cell>
          <cell r="K209">
            <v>18</v>
          </cell>
          <cell r="L209">
            <v>18</v>
          </cell>
          <cell r="M209">
            <v>18</v>
          </cell>
          <cell r="N209">
            <v>0</v>
          </cell>
          <cell r="O209">
            <v>18</v>
          </cell>
          <cell r="P209">
            <v>18</v>
          </cell>
          <cell r="Q209">
            <v>18</v>
          </cell>
          <cell r="R209">
            <v>18</v>
          </cell>
          <cell r="S209">
            <v>18</v>
          </cell>
          <cell r="T209">
            <v>6</v>
          </cell>
          <cell r="U209">
            <v>6</v>
          </cell>
          <cell r="V209">
            <v>18</v>
          </cell>
          <cell r="W209">
            <v>18</v>
          </cell>
          <cell r="X209">
            <v>18</v>
          </cell>
          <cell r="Y209">
            <v>18</v>
          </cell>
          <cell r="Z209">
            <v>18</v>
          </cell>
          <cell r="AA209">
            <v>18</v>
          </cell>
          <cell r="AB209">
            <v>18</v>
          </cell>
          <cell r="AC209">
            <v>18</v>
          </cell>
          <cell r="AD209">
            <v>18</v>
          </cell>
          <cell r="AE209">
            <v>18</v>
          </cell>
          <cell r="AF209">
            <v>18</v>
          </cell>
          <cell r="AG209">
            <v>18</v>
          </cell>
          <cell r="AH209">
            <v>6</v>
          </cell>
          <cell r="AI209">
            <v>4</v>
          </cell>
          <cell r="AJ209">
            <v>18</v>
          </cell>
          <cell r="AK209">
            <v>18</v>
          </cell>
          <cell r="AL209">
            <v>6</v>
          </cell>
          <cell r="AM209">
            <v>18</v>
          </cell>
          <cell r="AN209">
            <v>18</v>
          </cell>
          <cell r="AO209">
            <v>18</v>
          </cell>
          <cell r="AP209">
            <v>18</v>
          </cell>
          <cell r="AQ209">
            <v>18</v>
          </cell>
          <cell r="AR209">
            <v>18</v>
          </cell>
          <cell r="AS209">
            <v>18</v>
          </cell>
          <cell r="AT209">
            <v>18</v>
          </cell>
          <cell r="AU209">
            <v>4</v>
          </cell>
        </row>
        <row r="210">
          <cell r="A210" t="str">
            <v>Banvel</v>
          </cell>
          <cell r="B210" t="str">
            <v>dicamba</v>
          </cell>
          <cell r="F210">
            <v>4</v>
          </cell>
          <cell r="G210">
            <v>4</v>
          </cell>
          <cell r="H210">
            <v>4</v>
          </cell>
          <cell r="I210">
            <v>2</v>
          </cell>
          <cell r="J210">
            <v>4</v>
          </cell>
          <cell r="K210">
            <v>4</v>
          </cell>
          <cell r="L210">
            <v>4</v>
          </cell>
          <cell r="M210">
            <v>4</v>
          </cell>
          <cell r="N210">
            <v>2</v>
          </cell>
          <cell r="O210">
            <v>4</v>
          </cell>
          <cell r="P210">
            <v>4</v>
          </cell>
          <cell r="Q210">
            <v>4</v>
          </cell>
          <cell r="R210">
            <v>4</v>
          </cell>
          <cell r="S210">
            <v>4</v>
          </cell>
          <cell r="T210">
            <v>2</v>
          </cell>
          <cell r="U210">
            <v>2</v>
          </cell>
          <cell r="V210">
            <v>4</v>
          </cell>
          <cell r="W210">
            <v>4</v>
          </cell>
          <cell r="X210">
            <v>4</v>
          </cell>
          <cell r="Y210">
            <v>2</v>
          </cell>
          <cell r="Z210">
            <v>4</v>
          </cell>
          <cell r="AA210">
            <v>4</v>
          </cell>
          <cell r="AB210">
            <v>2</v>
          </cell>
          <cell r="AC210">
            <v>4</v>
          </cell>
          <cell r="AD210">
            <v>4</v>
          </cell>
          <cell r="AE210">
            <v>4</v>
          </cell>
          <cell r="AF210">
            <v>4</v>
          </cell>
          <cell r="AG210">
            <v>4</v>
          </cell>
          <cell r="AH210">
            <v>4</v>
          </cell>
          <cell r="AI210">
            <v>2</v>
          </cell>
          <cell r="AJ210">
            <v>2</v>
          </cell>
          <cell r="AK210">
            <v>4</v>
          </cell>
          <cell r="AL210">
            <v>4</v>
          </cell>
          <cell r="AM210">
            <v>4</v>
          </cell>
          <cell r="AN210">
            <v>4</v>
          </cell>
          <cell r="AO210">
            <v>2</v>
          </cell>
          <cell r="AP210">
            <v>2</v>
          </cell>
          <cell r="AQ210">
            <v>2</v>
          </cell>
          <cell r="AR210">
            <v>4</v>
          </cell>
          <cell r="AS210">
            <v>4</v>
          </cell>
          <cell r="AT210">
            <v>4</v>
          </cell>
          <cell r="AU210">
            <v>2</v>
          </cell>
        </row>
        <row r="211">
          <cell r="A211" t="str">
            <v>Basagran</v>
          </cell>
          <cell r="B211" t="str">
            <v>bentazon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</row>
        <row r="212">
          <cell r="A212" t="str">
            <v>Basis</v>
          </cell>
          <cell r="B212" t="str">
            <v>rimsulfuron</v>
          </cell>
          <cell r="C212" t="str">
            <v>thifensulfuron</v>
          </cell>
          <cell r="F212">
            <v>10</v>
          </cell>
          <cell r="G212">
            <v>10</v>
          </cell>
          <cell r="H212">
            <v>4</v>
          </cell>
          <cell r="I212">
            <v>8</v>
          </cell>
          <cell r="J212">
            <v>18</v>
          </cell>
          <cell r="K212">
            <v>18</v>
          </cell>
          <cell r="L212">
            <v>18</v>
          </cell>
          <cell r="M212">
            <v>18</v>
          </cell>
          <cell r="N212">
            <v>0</v>
          </cell>
          <cell r="O212">
            <v>8</v>
          </cell>
          <cell r="P212">
            <v>10</v>
          </cell>
          <cell r="Q212">
            <v>8</v>
          </cell>
          <cell r="R212">
            <v>18</v>
          </cell>
          <cell r="S212">
            <v>18</v>
          </cell>
          <cell r="T212">
            <v>10</v>
          </cell>
          <cell r="U212">
            <v>10</v>
          </cell>
          <cell r="V212">
            <v>18</v>
          </cell>
          <cell r="W212">
            <v>18</v>
          </cell>
          <cell r="X212">
            <v>18</v>
          </cell>
          <cell r="Y212">
            <v>18</v>
          </cell>
          <cell r="Z212">
            <v>18</v>
          </cell>
          <cell r="AA212">
            <v>18</v>
          </cell>
          <cell r="AB212">
            <v>8</v>
          </cell>
          <cell r="AC212">
            <v>8</v>
          </cell>
          <cell r="AD212">
            <v>18</v>
          </cell>
          <cell r="AE212">
            <v>18</v>
          </cell>
          <cell r="AF212">
            <v>10</v>
          </cell>
          <cell r="AG212">
            <v>18</v>
          </cell>
          <cell r="AH212">
            <v>0.5</v>
          </cell>
          <cell r="AI212">
            <v>8</v>
          </cell>
          <cell r="AJ212">
            <v>10</v>
          </cell>
          <cell r="AK212">
            <v>18</v>
          </cell>
          <cell r="AL212">
            <v>10</v>
          </cell>
          <cell r="AM212">
            <v>10</v>
          </cell>
          <cell r="AN212">
            <v>10</v>
          </cell>
          <cell r="AO212">
            <v>4</v>
          </cell>
          <cell r="AP212">
            <v>10</v>
          </cell>
          <cell r="AQ212">
            <v>4</v>
          </cell>
          <cell r="AR212">
            <v>18</v>
          </cell>
          <cell r="AS212">
            <v>10</v>
          </cell>
          <cell r="AT212">
            <v>18</v>
          </cell>
          <cell r="AU212">
            <v>4</v>
          </cell>
        </row>
        <row r="213">
          <cell r="A213" t="str">
            <v>Basis Gold</v>
          </cell>
          <cell r="B213" t="str">
            <v>rimsulfuron</v>
          </cell>
          <cell r="C213" t="str">
            <v>nicosulfuron</v>
          </cell>
          <cell r="D213" t="str">
            <v>atrazine</v>
          </cell>
          <cell r="F213">
            <v>18</v>
          </cell>
          <cell r="G213">
            <v>18</v>
          </cell>
          <cell r="H213">
            <v>10</v>
          </cell>
          <cell r="I213">
            <v>18</v>
          </cell>
          <cell r="J213">
            <v>18</v>
          </cell>
          <cell r="K213">
            <v>18</v>
          </cell>
          <cell r="L213">
            <v>18</v>
          </cell>
          <cell r="M213">
            <v>18</v>
          </cell>
          <cell r="N213">
            <v>0</v>
          </cell>
          <cell r="O213">
            <v>18</v>
          </cell>
          <cell r="P213">
            <v>18</v>
          </cell>
          <cell r="Q213">
            <v>18</v>
          </cell>
          <cell r="R213">
            <v>18</v>
          </cell>
          <cell r="S213">
            <v>18</v>
          </cell>
          <cell r="T213">
            <v>10</v>
          </cell>
          <cell r="U213">
            <v>10</v>
          </cell>
          <cell r="V213">
            <v>18</v>
          </cell>
          <cell r="W213">
            <v>18</v>
          </cell>
          <cell r="X213">
            <v>18</v>
          </cell>
          <cell r="Y213">
            <v>18</v>
          </cell>
          <cell r="Z213">
            <v>18</v>
          </cell>
          <cell r="AA213">
            <v>18</v>
          </cell>
          <cell r="AB213">
            <v>18</v>
          </cell>
          <cell r="AC213">
            <v>18</v>
          </cell>
          <cell r="AD213">
            <v>18</v>
          </cell>
          <cell r="AE213">
            <v>18</v>
          </cell>
          <cell r="AF213">
            <v>18</v>
          </cell>
          <cell r="AG213">
            <v>18</v>
          </cell>
          <cell r="AH213">
            <v>10</v>
          </cell>
          <cell r="AI213">
            <v>18</v>
          </cell>
          <cell r="AJ213">
            <v>10</v>
          </cell>
          <cell r="AK213">
            <v>18</v>
          </cell>
          <cell r="AL213">
            <v>18</v>
          </cell>
          <cell r="AM213">
            <v>18</v>
          </cell>
          <cell r="AN213">
            <v>18</v>
          </cell>
          <cell r="AO213">
            <v>10</v>
          </cell>
          <cell r="AP213">
            <v>10</v>
          </cell>
          <cell r="AQ213">
            <v>10</v>
          </cell>
          <cell r="AR213">
            <v>18</v>
          </cell>
          <cell r="AS213">
            <v>18</v>
          </cell>
          <cell r="AT213">
            <v>18</v>
          </cell>
          <cell r="AU213">
            <v>10</v>
          </cell>
        </row>
        <row r="214">
          <cell r="A214" t="str">
            <v>Beacon</v>
          </cell>
          <cell r="B214" t="str">
            <v>primisulfuron</v>
          </cell>
          <cell r="F214">
            <v>8</v>
          </cell>
          <cell r="G214">
            <v>8</v>
          </cell>
          <cell r="H214">
            <v>3</v>
          </cell>
          <cell r="I214">
            <v>8</v>
          </cell>
          <cell r="J214">
            <v>18</v>
          </cell>
          <cell r="K214">
            <v>18</v>
          </cell>
          <cell r="L214">
            <v>18</v>
          </cell>
          <cell r="M214">
            <v>18</v>
          </cell>
          <cell r="N214">
            <v>0.5</v>
          </cell>
          <cell r="O214">
            <v>8</v>
          </cell>
          <cell r="P214">
            <v>8</v>
          </cell>
          <cell r="Q214">
            <v>8</v>
          </cell>
          <cell r="R214">
            <v>18</v>
          </cell>
          <cell r="S214">
            <v>18</v>
          </cell>
          <cell r="T214">
            <v>8</v>
          </cell>
          <cell r="U214">
            <v>8</v>
          </cell>
          <cell r="V214">
            <v>18</v>
          </cell>
          <cell r="W214">
            <v>18</v>
          </cell>
          <cell r="X214">
            <v>18</v>
          </cell>
          <cell r="Y214">
            <v>18</v>
          </cell>
          <cell r="Z214">
            <v>18</v>
          </cell>
          <cell r="AA214">
            <v>18</v>
          </cell>
          <cell r="AB214">
            <v>8</v>
          </cell>
          <cell r="AC214">
            <v>8</v>
          </cell>
          <cell r="AD214">
            <v>18</v>
          </cell>
          <cell r="AE214">
            <v>18</v>
          </cell>
          <cell r="AF214">
            <v>8</v>
          </cell>
          <cell r="AG214">
            <v>18</v>
          </cell>
          <cell r="AH214">
            <v>8</v>
          </cell>
          <cell r="AI214">
            <v>8</v>
          </cell>
          <cell r="AJ214">
            <v>8</v>
          </cell>
          <cell r="AK214">
            <v>18</v>
          </cell>
          <cell r="AL214">
            <v>8</v>
          </cell>
          <cell r="AM214">
            <v>8</v>
          </cell>
          <cell r="AN214">
            <v>8</v>
          </cell>
          <cell r="AO214">
            <v>3</v>
          </cell>
          <cell r="AP214">
            <v>8</v>
          </cell>
          <cell r="AQ214">
            <v>3</v>
          </cell>
          <cell r="AR214">
            <v>18</v>
          </cell>
          <cell r="AS214">
            <v>8</v>
          </cell>
          <cell r="AT214">
            <v>18</v>
          </cell>
          <cell r="AU214">
            <v>3</v>
          </cell>
        </row>
        <row r="215">
          <cell r="A215" t="str">
            <v>Beyond</v>
          </cell>
          <cell r="B215" t="str">
            <v>imazamox</v>
          </cell>
          <cell r="F215">
            <v>3</v>
          </cell>
          <cell r="G215">
            <v>3</v>
          </cell>
          <cell r="H215">
            <v>3</v>
          </cell>
          <cell r="I215">
            <v>4</v>
          </cell>
          <cell r="J215">
            <v>18</v>
          </cell>
          <cell r="K215">
            <v>18</v>
          </cell>
          <cell r="L215">
            <v>18</v>
          </cell>
          <cell r="M215">
            <v>18</v>
          </cell>
          <cell r="N215">
            <v>8.5</v>
          </cell>
          <cell r="O215">
            <v>0</v>
          </cell>
          <cell r="P215">
            <v>3</v>
          </cell>
          <cell r="Q215">
            <v>0</v>
          </cell>
          <cell r="R215">
            <v>18</v>
          </cell>
          <cell r="S215">
            <v>18</v>
          </cell>
          <cell r="T215">
            <v>9</v>
          </cell>
          <cell r="U215">
            <v>9</v>
          </cell>
          <cell r="V215">
            <v>18</v>
          </cell>
          <cell r="W215">
            <v>18</v>
          </cell>
          <cell r="X215">
            <v>18</v>
          </cell>
          <cell r="Y215">
            <v>18</v>
          </cell>
          <cell r="Z215">
            <v>18</v>
          </cell>
          <cell r="AA215">
            <v>18</v>
          </cell>
          <cell r="AB215">
            <v>9</v>
          </cell>
          <cell r="AC215">
            <v>18</v>
          </cell>
          <cell r="AD215">
            <v>18</v>
          </cell>
          <cell r="AE215">
            <v>18</v>
          </cell>
          <cell r="AF215">
            <v>3</v>
          </cell>
          <cell r="AG215">
            <v>18</v>
          </cell>
          <cell r="AH215">
            <v>0</v>
          </cell>
          <cell r="AI215">
            <v>3</v>
          </cell>
          <cell r="AJ215">
            <v>9</v>
          </cell>
          <cell r="AK215">
            <v>18</v>
          </cell>
          <cell r="AL215">
            <v>9</v>
          </cell>
          <cell r="AM215">
            <v>3</v>
          </cell>
          <cell r="AN215">
            <v>3</v>
          </cell>
          <cell r="AO215">
            <v>3</v>
          </cell>
          <cell r="AP215">
            <v>9</v>
          </cell>
          <cell r="AQ215">
            <v>3</v>
          </cell>
          <cell r="AR215">
            <v>18</v>
          </cell>
          <cell r="AS215">
            <v>3</v>
          </cell>
          <cell r="AT215">
            <v>18</v>
          </cell>
          <cell r="AU215">
            <v>3</v>
          </cell>
        </row>
        <row r="216">
          <cell r="A216" t="str">
            <v>Bicep</v>
          </cell>
          <cell r="B216" t="str">
            <v>s-metolachlor</v>
          </cell>
          <cell r="C216" t="str">
            <v>atrazine</v>
          </cell>
          <cell r="F216">
            <v>24</v>
          </cell>
          <cell r="G216">
            <v>24</v>
          </cell>
          <cell r="H216">
            <v>24</v>
          </cell>
          <cell r="I216">
            <v>24</v>
          </cell>
          <cell r="J216">
            <v>24</v>
          </cell>
          <cell r="K216">
            <v>24</v>
          </cell>
          <cell r="L216">
            <v>24</v>
          </cell>
          <cell r="M216">
            <v>24</v>
          </cell>
          <cell r="N216">
            <v>0</v>
          </cell>
          <cell r="O216">
            <v>24</v>
          </cell>
          <cell r="P216">
            <v>24</v>
          </cell>
          <cell r="Q216">
            <v>24</v>
          </cell>
          <cell r="R216">
            <v>24</v>
          </cell>
          <cell r="S216">
            <v>24</v>
          </cell>
          <cell r="T216">
            <v>2</v>
          </cell>
          <cell r="U216">
            <v>2</v>
          </cell>
          <cell r="V216">
            <v>24</v>
          </cell>
          <cell r="W216">
            <v>24</v>
          </cell>
          <cell r="X216">
            <v>24</v>
          </cell>
          <cell r="Y216">
            <v>24</v>
          </cell>
          <cell r="Z216">
            <v>24</v>
          </cell>
          <cell r="AA216">
            <v>24</v>
          </cell>
          <cell r="AB216">
            <v>24</v>
          </cell>
          <cell r="AC216">
            <v>24</v>
          </cell>
          <cell r="AD216">
            <v>24</v>
          </cell>
          <cell r="AE216">
            <v>24</v>
          </cell>
          <cell r="AF216">
            <v>24</v>
          </cell>
          <cell r="AG216">
            <v>24</v>
          </cell>
          <cell r="AH216">
            <v>12</v>
          </cell>
          <cell r="AI216">
            <v>24</v>
          </cell>
          <cell r="AJ216">
            <v>2</v>
          </cell>
          <cell r="AK216">
            <v>24</v>
          </cell>
          <cell r="AL216">
            <v>24</v>
          </cell>
          <cell r="AM216">
            <v>24</v>
          </cell>
          <cell r="AN216">
            <v>24</v>
          </cell>
          <cell r="AO216">
            <v>24</v>
          </cell>
          <cell r="AP216">
            <v>2</v>
          </cell>
          <cell r="AQ216">
            <v>24</v>
          </cell>
          <cell r="AR216">
            <v>24</v>
          </cell>
          <cell r="AS216">
            <v>24</v>
          </cell>
          <cell r="AT216">
            <v>24</v>
          </cell>
          <cell r="AU216">
            <v>24</v>
          </cell>
        </row>
        <row r="217">
          <cell r="A217" t="str">
            <v>Bicep II Magnum</v>
          </cell>
          <cell r="B217" t="str">
            <v>s-metolachlor</v>
          </cell>
          <cell r="C217" t="str">
            <v>atrazine</v>
          </cell>
          <cell r="F217">
            <v>24</v>
          </cell>
          <cell r="G217">
            <v>24</v>
          </cell>
          <cell r="H217">
            <v>24</v>
          </cell>
          <cell r="I217">
            <v>24</v>
          </cell>
          <cell r="J217">
            <v>24</v>
          </cell>
          <cell r="K217">
            <v>24</v>
          </cell>
          <cell r="L217">
            <v>24</v>
          </cell>
          <cell r="M217">
            <v>24</v>
          </cell>
          <cell r="N217">
            <v>0</v>
          </cell>
          <cell r="O217">
            <v>24</v>
          </cell>
          <cell r="P217">
            <v>24</v>
          </cell>
          <cell r="Q217">
            <v>24</v>
          </cell>
          <cell r="R217">
            <v>24</v>
          </cell>
          <cell r="S217">
            <v>24</v>
          </cell>
          <cell r="T217">
            <v>2</v>
          </cell>
          <cell r="U217">
            <v>2</v>
          </cell>
          <cell r="V217">
            <v>24</v>
          </cell>
          <cell r="W217">
            <v>24</v>
          </cell>
          <cell r="X217">
            <v>24</v>
          </cell>
          <cell r="Y217">
            <v>24</v>
          </cell>
          <cell r="Z217">
            <v>24</v>
          </cell>
          <cell r="AA217">
            <v>24</v>
          </cell>
          <cell r="AB217">
            <v>24</v>
          </cell>
          <cell r="AC217">
            <v>24</v>
          </cell>
          <cell r="AD217">
            <v>24</v>
          </cell>
          <cell r="AE217">
            <v>24</v>
          </cell>
          <cell r="AF217">
            <v>24</v>
          </cell>
          <cell r="AG217">
            <v>24</v>
          </cell>
          <cell r="AH217">
            <v>12</v>
          </cell>
          <cell r="AI217">
            <v>24</v>
          </cell>
          <cell r="AJ217">
            <v>2</v>
          </cell>
          <cell r="AK217">
            <v>24</v>
          </cell>
          <cell r="AL217">
            <v>24</v>
          </cell>
          <cell r="AM217">
            <v>24</v>
          </cell>
          <cell r="AN217">
            <v>24</v>
          </cell>
          <cell r="AO217">
            <v>24</v>
          </cell>
          <cell r="AP217">
            <v>2</v>
          </cell>
          <cell r="AQ217">
            <v>24</v>
          </cell>
          <cell r="AR217">
            <v>24</v>
          </cell>
          <cell r="AS217">
            <v>24</v>
          </cell>
          <cell r="AT217">
            <v>24</v>
          </cell>
          <cell r="AU217">
            <v>24</v>
          </cell>
        </row>
        <row r="218">
          <cell r="A218" t="str">
            <v>Bicep Lite II Magnum</v>
          </cell>
          <cell r="B218" t="str">
            <v>s-metolachlor</v>
          </cell>
          <cell r="C218" t="str">
            <v>atrazine</v>
          </cell>
          <cell r="F218">
            <v>24</v>
          </cell>
          <cell r="G218">
            <v>24</v>
          </cell>
          <cell r="H218">
            <v>24</v>
          </cell>
          <cell r="I218">
            <v>24</v>
          </cell>
          <cell r="J218">
            <v>24</v>
          </cell>
          <cell r="K218">
            <v>24</v>
          </cell>
          <cell r="L218">
            <v>24</v>
          </cell>
          <cell r="M218">
            <v>24</v>
          </cell>
          <cell r="N218">
            <v>0</v>
          </cell>
          <cell r="O218">
            <v>24</v>
          </cell>
          <cell r="P218">
            <v>24</v>
          </cell>
          <cell r="Q218">
            <v>24</v>
          </cell>
          <cell r="R218">
            <v>24</v>
          </cell>
          <cell r="S218">
            <v>24</v>
          </cell>
          <cell r="T218">
            <v>2</v>
          </cell>
          <cell r="U218">
            <v>2</v>
          </cell>
          <cell r="V218">
            <v>24</v>
          </cell>
          <cell r="W218">
            <v>24</v>
          </cell>
          <cell r="X218">
            <v>24</v>
          </cell>
          <cell r="Y218">
            <v>24</v>
          </cell>
          <cell r="Z218">
            <v>24</v>
          </cell>
          <cell r="AA218">
            <v>24</v>
          </cell>
          <cell r="AB218">
            <v>24</v>
          </cell>
          <cell r="AC218">
            <v>24</v>
          </cell>
          <cell r="AD218">
            <v>24</v>
          </cell>
          <cell r="AE218">
            <v>24</v>
          </cell>
          <cell r="AF218">
            <v>24</v>
          </cell>
          <cell r="AG218">
            <v>24</v>
          </cell>
          <cell r="AH218">
            <v>12</v>
          </cell>
          <cell r="AI218">
            <v>24</v>
          </cell>
          <cell r="AJ218">
            <v>2</v>
          </cell>
          <cell r="AK218">
            <v>24</v>
          </cell>
          <cell r="AL218">
            <v>24</v>
          </cell>
          <cell r="AM218">
            <v>24</v>
          </cell>
          <cell r="AN218">
            <v>24</v>
          </cell>
          <cell r="AO218">
            <v>24</v>
          </cell>
          <cell r="AP218">
            <v>2</v>
          </cell>
          <cell r="AQ218">
            <v>24</v>
          </cell>
          <cell r="AR218">
            <v>24</v>
          </cell>
          <cell r="AS218">
            <v>24</v>
          </cell>
          <cell r="AT218">
            <v>24</v>
          </cell>
          <cell r="AU218">
            <v>24</v>
          </cell>
        </row>
        <row r="219">
          <cell r="A219" t="str">
            <v>Blazer</v>
          </cell>
          <cell r="B219" t="str">
            <v>acifluorfen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</row>
        <row r="220">
          <cell r="A220" t="str">
            <v>Blazer, Ultra</v>
          </cell>
          <cell r="B220" t="str">
            <v>acifluorfen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</row>
        <row r="221">
          <cell r="A221" t="str">
            <v>Boundary</v>
          </cell>
          <cell r="B221" t="str">
            <v>s-metolachlor</v>
          </cell>
          <cell r="C221" t="str">
            <v>metribuzin</v>
          </cell>
          <cell r="F221">
            <v>4.5</v>
          </cell>
          <cell r="G221">
            <v>4.5</v>
          </cell>
          <cell r="H221">
            <v>4.5</v>
          </cell>
          <cell r="I221">
            <v>8</v>
          </cell>
          <cell r="J221">
            <v>12</v>
          </cell>
          <cell r="K221">
            <v>12</v>
          </cell>
          <cell r="L221">
            <v>12</v>
          </cell>
          <cell r="M221">
            <v>12</v>
          </cell>
          <cell r="N221">
            <v>8</v>
          </cell>
          <cell r="O221">
            <v>12</v>
          </cell>
          <cell r="P221">
            <v>4.5</v>
          </cell>
          <cell r="Q221">
            <v>12</v>
          </cell>
          <cell r="R221">
            <v>12</v>
          </cell>
          <cell r="S221">
            <v>12</v>
          </cell>
          <cell r="T221">
            <v>12</v>
          </cell>
          <cell r="U221">
            <v>12</v>
          </cell>
          <cell r="V221">
            <v>12</v>
          </cell>
          <cell r="W221">
            <v>12</v>
          </cell>
          <cell r="X221">
            <v>12</v>
          </cell>
          <cell r="Y221">
            <v>12</v>
          </cell>
          <cell r="Z221">
            <v>12</v>
          </cell>
          <cell r="AA221">
            <v>12</v>
          </cell>
          <cell r="AB221">
            <v>12</v>
          </cell>
          <cell r="AC221">
            <v>8</v>
          </cell>
          <cell r="AD221">
            <v>12</v>
          </cell>
          <cell r="AE221">
            <v>12</v>
          </cell>
          <cell r="AF221">
            <v>4.5</v>
          </cell>
          <cell r="AG221">
            <v>12</v>
          </cell>
          <cell r="AH221">
            <v>0</v>
          </cell>
          <cell r="AI221">
            <v>8</v>
          </cell>
          <cell r="AJ221">
            <v>12</v>
          </cell>
          <cell r="AK221">
            <v>12</v>
          </cell>
          <cell r="AL221">
            <v>12</v>
          </cell>
          <cell r="AM221">
            <v>4.5</v>
          </cell>
          <cell r="AN221">
            <v>4.5</v>
          </cell>
          <cell r="AO221">
            <v>4.5</v>
          </cell>
          <cell r="AP221">
            <v>12</v>
          </cell>
          <cell r="AQ221">
            <v>4.5</v>
          </cell>
          <cell r="AR221">
            <v>12</v>
          </cell>
          <cell r="AS221">
            <v>4.5</v>
          </cell>
          <cell r="AT221">
            <v>12</v>
          </cell>
          <cell r="AU221">
            <v>4.5</v>
          </cell>
        </row>
        <row r="222">
          <cell r="A222" t="str">
            <v>Brash</v>
          </cell>
          <cell r="B222" t="str">
            <v>dicamba</v>
          </cell>
          <cell r="C222" t="str">
            <v>2,4-D</v>
          </cell>
          <cell r="F222">
            <v>4</v>
          </cell>
          <cell r="G222">
            <v>4</v>
          </cell>
          <cell r="H222">
            <v>4</v>
          </cell>
          <cell r="I222">
            <v>2</v>
          </cell>
          <cell r="J222">
            <v>4</v>
          </cell>
          <cell r="K222">
            <v>4</v>
          </cell>
          <cell r="L222">
            <v>4</v>
          </cell>
          <cell r="M222">
            <v>4</v>
          </cell>
          <cell r="N222">
            <v>2</v>
          </cell>
          <cell r="O222">
            <v>4</v>
          </cell>
          <cell r="P222">
            <v>4</v>
          </cell>
          <cell r="Q222">
            <v>4</v>
          </cell>
          <cell r="R222">
            <v>4</v>
          </cell>
          <cell r="S222">
            <v>4</v>
          </cell>
          <cell r="T222">
            <v>2</v>
          </cell>
          <cell r="U222">
            <v>2</v>
          </cell>
          <cell r="V222">
            <v>4</v>
          </cell>
          <cell r="W222">
            <v>4</v>
          </cell>
          <cell r="X222">
            <v>4</v>
          </cell>
          <cell r="Y222">
            <v>2</v>
          </cell>
          <cell r="Z222">
            <v>4</v>
          </cell>
          <cell r="AA222">
            <v>4</v>
          </cell>
          <cell r="AB222">
            <v>2</v>
          </cell>
          <cell r="AC222">
            <v>4</v>
          </cell>
          <cell r="AD222">
            <v>4</v>
          </cell>
          <cell r="AE222">
            <v>4</v>
          </cell>
          <cell r="AF222">
            <v>4</v>
          </cell>
          <cell r="AG222">
            <v>4</v>
          </cell>
          <cell r="AH222">
            <v>4</v>
          </cell>
          <cell r="AI222">
            <v>2</v>
          </cell>
          <cell r="AJ222">
            <v>2</v>
          </cell>
          <cell r="AK222">
            <v>4</v>
          </cell>
          <cell r="AL222">
            <v>4</v>
          </cell>
          <cell r="AM222">
            <v>4</v>
          </cell>
          <cell r="AN222">
            <v>4</v>
          </cell>
          <cell r="AO222">
            <v>2</v>
          </cell>
          <cell r="AP222">
            <v>2</v>
          </cell>
          <cell r="AQ222">
            <v>2</v>
          </cell>
          <cell r="AR222">
            <v>4</v>
          </cell>
          <cell r="AS222">
            <v>4</v>
          </cell>
          <cell r="AT222">
            <v>4</v>
          </cell>
          <cell r="AU222">
            <v>2</v>
          </cell>
        </row>
        <row r="223">
          <cell r="A223" t="str">
            <v>Breakfree</v>
          </cell>
          <cell r="B223" t="str">
            <v>acetochlor</v>
          </cell>
          <cell r="F223">
            <v>24</v>
          </cell>
          <cell r="G223">
            <v>24</v>
          </cell>
          <cell r="H223">
            <v>4</v>
          </cell>
          <cell r="I223">
            <v>24</v>
          </cell>
          <cell r="J223">
            <v>24</v>
          </cell>
          <cell r="K223">
            <v>24</v>
          </cell>
          <cell r="L223">
            <v>24</v>
          </cell>
          <cell r="M223">
            <v>24</v>
          </cell>
          <cell r="N223">
            <v>0</v>
          </cell>
          <cell r="O223">
            <v>24</v>
          </cell>
          <cell r="P223">
            <v>24</v>
          </cell>
          <cell r="Q223">
            <v>24</v>
          </cell>
          <cell r="R223">
            <v>24</v>
          </cell>
          <cell r="S223">
            <v>24</v>
          </cell>
          <cell r="T223">
            <v>12</v>
          </cell>
          <cell r="U223">
            <v>12</v>
          </cell>
          <cell r="V223">
            <v>24</v>
          </cell>
          <cell r="W223">
            <v>24</v>
          </cell>
          <cell r="X223">
            <v>24</v>
          </cell>
          <cell r="Y223">
            <v>24</v>
          </cell>
          <cell r="Z223">
            <v>24</v>
          </cell>
          <cell r="AA223">
            <v>24</v>
          </cell>
          <cell r="AB223">
            <v>24</v>
          </cell>
          <cell r="AC223">
            <v>24</v>
          </cell>
          <cell r="AD223">
            <v>24</v>
          </cell>
          <cell r="AE223">
            <v>24</v>
          </cell>
          <cell r="AF223">
            <v>24</v>
          </cell>
          <cell r="AG223">
            <v>24</v>
          </cell>
          <cell r="AH223">
            <v>12</v>
          </cell>
          <cell r="AI223">
            <v>4</v>
          </cell>
          <cell r="AJ223">
            <v>12</v>
          </cell>
          <cell r="AK223">
            <v>24</v>
          </cell>
          <cell r="AL223">
            <v>24</v>
          </cell>
          <cell r="AM223">
            <v>24</v>
          </cell>
          <cell r="AN223">
            <v>24</v>
          </cell>
          <cell r="AO223">
            <v>4</v>
          </cell>
          <cell r="AP223">
            <v>12</v>
          </cell>
          <cell r="AQ223">
            <v>4</v>
          </cell>
          <cell r="AR223">
            <v>24</v>
          </cell>
          <cell r="AS223">
            <v>24</v>
          </cell>
          <cell r="AT223">
            <v>24</v>
          </cell>
          <cell r="AU223">
            <v>4</v>
          </cell>
        </row>
        <row r="224">
          <cell r="A224" t="str">
            <v>Breakfree ATC</v>
          </cell>
          <cell r="B224" t="str">
            <v>acetochlor</v>
          </cell>
          <cell r="C224" t="str">
            <v>atrazine</v>
          </cell>
          <cell r="F224">
            <v>24</v>
          </cell>
          <cell r="G224">
            <v>24</v>
          </cell>
          <cell r="H224">
            <v>24</v>
          </cell>
          <cell r="I224">
            <v>24</v>
          </cell>
          <cell r="J224">
            <v>24</v>
          </cell>
          <cell r="K224">
            <v>24</v>
          </cell>
          <cell r="L224">
            <v>24</v>
          </cell>
          <cell r="M224">
            <v>24</v>
          </cell>
          <cell r="N224">
            <v>0</v>
          </cell>
          <cell r="O224">
            <v>24</v>
          </cell>
          <cell r="P224">
            <v>24</v>
          </cell>
          <cell r="Q224">
            <v>24</v>
          </cell>
          <cell r="R224">
            <v>24</v>
          </cell>
          <cell r="S224">
            <v>24</v>
          </cell>
          <cell r="T224">
            <v>12</v>
          </cell>
          <cell r="U224">
            <v>12</v>
          </cell>
          <cell r="V224">
            <v>24</v>
          </cell>
          <cell r="W224">
            <v>24</v>
          </cell>
          <cell r="X224">
            <v>24</v>
          </cell>
          <cell r="Y224">
            <v>24</v>
          </cell>
          <cell r="Z224">
            <v>24</v>
          </cell>
          <cell r="AA224">
            <v>24</v>
          </cell>
          <cell r="AB224">
            <v>24</v>
          </cell>
          <cell r="AC224">
            <v>24</v>
          </cell>
          <cell r="AD224">
            <v>24</v>
          </cell>
          <cell r="AE224">
            <v>24</v>
          </cell>
          <cell r="AF224">
            <v>24</v>
          </cell>
          <cell r="AG224">
            <v>24</v>
          </cell>
          <cell r="AH224">
            <v>12</v>
          </cell>
          <cell r="AI224">
            <v>24</v>
          </cell>
          <cell r="AJ224">
            <v>12</v>
          </cell>
          <cell r="AK224">
            <v>24</v>
          </cell>
          <cell r="AL224">
            <v>24</v>
          </cell>
          <cell r="AM224">
            <v>24</v>
          </cell>
          <cell r="AN224">
            <v>24</v>
          </cell>
          <cell r="AO224">
            <v>24</v>
          </cell>
          <cell r="AP224">
            <v>12</v>
          </cell>
          <cell r="AQ224">
            <v>24</v>
          </cell>
          <cell r="AR224">
            <v>24</v>
          </cell>
          <cell r="AS224">
            <v>24</v>
          </cell>
          <cell r="AT224">
            <v>24</v>
          </cell>
          <cell r="AU224">
            <v>24</v>
          </cell>
        </row>
        <row r="225">
          <cell r="A225" t="str">
            <v>Bromoxynil</v>
          </cell>
          <cell r="B225" t="str">
            <v>bromoxynil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</row>
        <row r="226">
          <cell r="A226" t="str">
            <v>Bullet</v>
          </cell>
          <cell r="B226" t="str">
            <v>alachlor</v>
          </cell>
          <cell r="C226" t="str">
            <v>atrazine</v>
          </cell>
          <cell r="F226">
            <v>24</v>
          </cell>
          <cell r="G226">
            <v>24</v>
          </cell>
          <cell r="H226">
            <v>24</v>
          </cell>
          <cell r="I226">
            <v>24</v>
          </cell>
          <cell r="J226">
            <v>24</v>
          </cell>
          <cell r="K226">
            <v>24</v>
          </cell>
          <cell r="L226">
            <v>24</v>
          </cell>
          <cell r="M226">
            <v>24</v>
          </cell>
          <cell r="N226">
            <v>0</v>
          </cell>
          <cell r="O226">
            <v>24</v>
          </cell>
          <cell r="P226">
            <v>24</v>
          </cell>
          <cell r="Q226">
            <v>24</v>
          </cell>
          <cell r="R226">
            <v>24</v>
          </cell>
          <cell r="S226">
            <v>24</v>
          </cell>
          <cell r="T226">
            <v>0</v>
          </cell>
          <cell r="U226">
            <v>0</v>
          </cell>
          <cell r="V226">
            <v>24</v>
          </cell>
          <cell r="W226">
            <v>24</v>
          </cell>
          <cell r="X226">
            <v>24</v>
          </cell>
          <cell r="Y226">
            <v>24</v>
          </cell>
          <cell r="Z226">
            <v>24</v>
          </cell>
          <cell r="AA226">
            <v>24</v>
          </cell>
          <cell r="AB226">
            <v>24</v>
          </cell>
          <cell r="AC226">
            <v>24</v>
          </cell>
          <cell r="AD226">
            <v>24</v>
          </cell>
          <cell r="AE226">
            <v>24</v>
          </cell>
          <cell r="AF226">
            <v>24</v>
          </cell>
          <cell r="AG226">
            <v>24</v>
          </cell>
          <cell r="AH226">
            <v>12</v>
          </cell>
          <cell r="AI226">
            <v>24</v>
          </cell>
          <cell r="AJ226">
            <v>0</v>
          </cell>
          <cell r="AK226">
            <v>24</v>
          </cell>
          <cell r="AL226">
            <v>24</v>
          </cell>
          <cell r="AM226">
            <v>24</v>
          </cell>
          <cell r="AN226">
            <v>24</v>
          </cell>
          <cell r="AO226">
            <v>24</v>
          </cell>
          <cell r="AP226">
            <v>0</v>
          </cell>
          <cell r="AQ226">
            <v>24</v>
          </cell>
          <cell r="AR226">
            <v>24</v>
          </cell>
          <cell r="AS226">
            <v>24</v>
          </cell>
          <cell r="AT226">
            <v>24</v>
          </cell>
          <cell r="AU226">
            <v>24</v>
          </cell>
        </row>
        <row r="227">
          <cell r="A227" t="str">
            <v>Butyrac</v>
          </cell>
          <cell r="B227" t="str">
            <v>2,4-DB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</row>
        <row r="228">
          <cell r="A228" t="str">
            <v>Callisto</v>
          </cell>
          <cell r="B228" t="str">
            <v>mesotrione</v>
          </cell>
          <cell r="F228">
            <v>18</v>
          </cell>
          <cell r="G228">
            <v>18</v>
          </cell>
          <cell r="H228">
            <v>4</v>
          </cell>
          <cell r="I228">
            <v>4</v>
          </cell>
          <cell r="J228">
            <v>18</v>
          </cell>
          <cell r="K228">
            <v>12</v>
          </cell>
          <cell r="L228">
            <v>18</v>
          </cell>
          <cell r="M228">
            <v>18</v>
          </cell>
          <cell r="N228">
            <v>0</v>
          </cell>
          <cell r="O228">
            <v>18</v>
          </cell>
          <cell r="P228">
            <v>18</v>
          </cell>
          <cell r="Q228">
            <v>18</v>
          </cell>
          <cell r="R228">
            <v>12</v>
          </cell>
          <cell r="S228">
            <v>18</v>
          </cell>
          <cell r="T228">
            <v>12</v>
          </cell>
          <cell r="U228">
            <v>12</v>
          </cell>
          <cell r="V228">
            <v>18</v>
          </cell>
          <cell r="W228">
            <v>12</v>
          </cell>
          <cell r="X228">
            <v>18</v>
          </cell>
          <cell r="Y228">
            <v>18</v>
          </cell>
          <cell r="Z228">
            <v>12</v>
          </cell>
          <cell r="AA228">
            <v>12</v>
          </cell>
          <cell r="AB228">
            <v>4</v>
          </cell>
          <cell r="AC228">
            <v>18</v>
          </cell>
          <cell r="AD228">
            <v>12</v>
          </cell>
          <cell r="AE228">
            <v>12</v>
          </cell>
          <cell r="AF228">
            <v>18</v>
          </cell>
          <cell r="AG228">
            <v>18</v>
          </cell>
          <cell r="AH228">
            <v>12</v>
          </cell>
          <cell r="AI228">
            <v>4</v>
          </cell>
          <cell r="AJ228">
            <v>12</v>
          </cell>
          <cell r="AK228">
            <v>12</v>
          </cell>
          <cell r="AL228">
            <v>12</v>
          </cell>
          <cell r="AM228">
            <v>18</v>
          </cell>
          <cell r="AN228">
            <v>18</v>
          </cell>
          <cell r="AO228">
            <v>4</v>
          </cell>
          <cell r="AP228">
            <v>12</v>
          </cell>
          <cell r="AQ228">
            <v>4</v>
          </cell>
          <cell r="AR228">
            <v>12</v>
          </cell>
          <cell r="AS228">
            <v>18</v>
          </cell>
          <cell r="AT228">
            <v>12</v>
          </cell>
          <cell r="AU228">
            <v>4</v>
          </cell>
        </row>
        <row r="229">
          <cell r="A229" t="str">
            <v>Camix</v>
          </cell>
          <cell r="B229" t="str">
            <v>s-metolachlor</v>
          </cell>
          <cell r="C229" t="str">
            <v>mesotrione</v>
          </cell>
          <cell r="F229">
            <v>18</v>
          </cell>
          <cell r="G229">
            <v>18</v>
          </cell>
          <cell r="H229">
            <v>4.5</v>
          </cell>
          <cell r="I229">
            <v>4.5</v>
          </cell>
          <cell r="J229">
            <v>18</v>
          </cell>
          <cell r="K229">
            <v>12</v>
          </cell>
          <cell r="L229">
            <v>18</v>
          </cell>
          <cell r="M229">
            <v>18</v>
          </cell>
          <cell r="N229">
            <v>0</v>
          </cell>
          <cell r="O229">
            <v>18</v>
          </cell>
          <cell r="P229">
            <v>18</v>
          </cell>
          <cell r="Q229">
            <v>18</v>
          </cell>
          <cell r="R229">
            <v>12</v>
          </cell>
          <cell r="S229">
            <v>18</v>
          </cell>
          <cell r="T229">
            <v>12</v>
          </cell>
          <cell r="U229">
            <v>12</v>
          </cell>
          <cell r="V229">
            <v>18</v>
          </cell>
          <cell r="W229">
            <v>12</v>
          </cell>
          <cell r="X229">
            <v>18</v>
          </cell>
          <cell r="Y229">
            <v>18</v>
          </cell>
          <cell r="Z229">
            <v>12</v>
          </cell>
          <cell r="AA229">
            <v>12</v>
          </cell>
          <cell r="AB229">
            <v>4.5</v>
          </cell>
          <cell r="AC229">
            <v>18</v>
          </cell>
          <cell r="AD229">
            <v>12</v>
          </cell>
          <cell r="AE229">
            <v>12</v>
          </cell>
          <cell r="AF229">
            <v>18</v>
          </cell>
          <cell r="AG229">
            <v>18</v>
          </cell>
          <cell r="AH229">
            <v>12</v>
          </cell>
          <cell r="AI229">
            <v>4.5</v>
          </cell>
          <cell r="AJ229">
            <v>12</v>
          </cell>
          <cell r="AK229">
            <v>12</v>
          </cell>
          <cell r="AL229">
            <v>12</v>
          </cell>
          <cell r="AM229">
            <v>18</v>
          </cell>
          <cell r="AN229">
            <v>18</v>
          </cell>
          <cell r="AO229">
            <v>4.5</v>
          </cell>
          <cell r="AP229">
            <v>12</v>
          </cell>
          <cell r="AQ229">
            <v>4.5</v>
          </cell>
          <cell r="AR229">
            <v>12</v>
          </cell>
          <cell r="AS229">
            <v>18</v>
          </cell>
          <cell r="AT229">
            <v>12</v>
          </cell>
          <cell r="AU229">
            <v>4.5</v>
          </cell>
        </row>
        <row r="230">
          <cell r="A230" t="str">
            <v>Celebrity Plus</v>
          </cell>
          <cell r="B230" t="str">
            <v>nicosulfuron</v>
          </cell>
          <cell r="C230" t="str">
            <v>dicamba</v>
          </cell>
          <cell r="D230" t="str">
            <v>diflufenzopyr</v>
          </cell>
          <cell r="F230">
            <v>12</v>
          </cell>
          <cell r="G230">
            <v>12</v>
          </cell>
          <cell r="H230">
            <v>4</v>
          </cell>
          <cell r="I230">
            <v>8</v>
          </cell>
          <cell r="J230">
            <v>18</v>
          </cell>
          <cell r="K230">
            <v>18</v>
          </cell>
          <cell r="L230">
            <v>18</v>
          </cell>
          <cell r="M230">
            <v>18</v>
          </cell>
          <cell r="N230">
            <v>0</v>
          </cell>
          <cell r="O230">
            <v>10</v>
          </cell>
          <cell r="P230">
            <v>12</v>
          </cell>
          <cell r="Q230">
            <v>10</v>
          </cell>
          <cell r="R230">
            <v>18</v>
          </cell>
          <cell r="S230">
            <v>18</v>
          </cell>
          <cell r="T230">
            <v>10</v>
          </cell>
          <cell r="U230">
            <v>10</v>
          </cell>
          <cell r="V230">
            <v>18</v>
          </cell>
          <cell r="W230">
            <v>18</v>
          </cell>
          <cell r="X230">
            <v>18</v>
          </cell>
          <cell r="Y230">
            <v>18</v>
          </cell>
          <cell r="Z230">
            <v>18</v>
          </cell>
          <cell r="AA230">
            <v>18</v>
          </cell>
          <cell r="AB230">
            <v>8</v>
          </cell>
          <cell r="AC230">
            <v>10</v>
          </cell>
          <cell r="AD230">
            <v>18</v>
          </cell>
          <cell r="AE230">
            <v>18</v>
          </cell>
          <cell r="AF230">
            <v>12</v>
          </cell>
          <cell r="AG230">
            <v>18</v>
          </cell>
          <cell r="AH230">
            <v>0.5</v>
          </cell>
          <cell r="AI230">
            <v>8</v>
          </cell>
          <cell r="AJ230">
            <v>10</v>
          </cell>
          <cell r="AK230">
            <v>18</v>
          </cell>
          <cell r="AL230">
            <v>18</v>
          </cell>
          <cell r="AM230">
            <v>12</v>
          </cell>
          <cell r="AN230">
            <v>12</v>
          </cell>
          <cell r="AO230">
            <v>4</v>
          </cell>
          <cell r="AP230">
            <v>10</v>
          </cell>
          <cell r="AQ230">
            <v>4</v>
          </cell>
          <cell r="AR230">
            <v>18</v>
          </cell>
          <cell r="AS230">
            <v>12</v>
          </cell>
          <cell r="AT230">
            <v>18</v>
          </cell>
          <cell r="AU230">
            <v>4</v>
          </cell>
        </row>
        <row r="231">
          <cell r="A231" t="str">
            <v>Cimarron Max</v>
          </cell>
          <cell r="B231" t="str">
            <v>metsulfuron</v>
          </cell>
          <cell r="F231">
            <v>34</v>
          </cell>
          <cell r="G231">
            <v>34</v>
          </cell>
          <cell r="H231">
            <v>1</v>
          </cell>
          <cell r="I231">
            <v>10</v>
          </cell>
          <cell r="J231">
            <v>34</v>
          </cell>
          <cell r="K231">
            <v>34</v>
          </cell>
          <cell r="L231">
            <v>34</v>
          </cell>
          <cell r="M231">
            <v>34</v>
          </cell>
          <cell r="N231">
            <v>12</v>
          </cell>
          <cell r="O231">
            <v>34</v>
          </cell>
          <cell r="P231">
            <v>34</v>
          </cell>
          <cell r="Q231">
            <v>34</v>
          </cell>
          <cell r="R231">
            <v>34</v>
          </cell>
          <cell r="S231">
            <v>22</v>
          </cell>
          <cell r="T231">
            <v>12</v>
          </cell>
          <cell r="U231">
            <v>12</v>
          </cell>
          <cell r="V231">
            <v>34</v>
          </cell>
          <cell r="W231">
            <v>34</v>
          </cell>
          <cell r="X231">
            <v>34</v>
          </cell>
          <cell r="Y231">
            <v>12</v>
          </cell>
          <cell r="Z231">
            <v>34</v>
          </cell>
          <cell r="AA231">
            <v>34</v>
          </cell>
          <cell r="AB231">
            <v>10</v>
          </cell>
          <cell r="AC231">
            <v>34</v>
          </cell>
          <cell r="AD231">
            <v>34</v>
          </cell>
          <cell r="AE231">
            <v>34</v>
          </cell>
          <cell r="AF231">
            <v>34</v>
          </cell>
          <cell r="AG231">
            <v>22</v>
          </cell>
          <cell r="AH231">
            <v>34</v>
          </cell>
          <cell r="AI231">
            <v>1</v>
          </cell>
          <cell r="AJ231">
            <v>12</v>
          </cell>
          <cell r="AK231">
            <v>34</v>
          </cell>
          <cell r="AL231">
            <v>22</v>
          </cell>
          <cell r="AM231">
            <v>34</v>
          </cell>
          <cell r="AN231">
            <v>34</v>
          </cell>
          <cell r="AO231">
            <v>1</v>
          </cell>
          <cell r="AP231">
            <v>12</v>
          </cell>
          <cell r="AQ231">
            <v>1</v>
          </cell>
          <cell r="AR231">
            <v>34</v>
          </cell>
          <cell r="AS231">
            <v>34</v>
          </cell>
          <cell r="AT231">
            <v>34</v>
          </cell>
          <cell r="AU231">
            <v>1</v>
          </cell>
        </row>
        <row r="232">
          <cell r="A232" t="str">
            <v>Cimarron Max</v>
          </cell>
          <cell r="B232" t="str">
            <v>metsulfuron</v>
          </cell>
          <cell r="C232" t="str">
            <v>dicamba</v>
          </cell>
          <cell r="D232" t="str">
            <v>2,4-D</v>
          </cell>
          <cell r="F232">
            <v>34</v>
          </cell>
          <cell r="G232">
            <v>34</v>
          </cell>
          <cell r="H232">
            <v>1</v>
          </cell>
          <cell r="I232">
            <v>10</v>
          </cell>
          <cell r="J232">
            <v>34</v>
          </cell>
          <cell r="K232">
            <v>34</v>
          </cell>
          <cell r="L232">
            <v>34</v>
          </cell>
          <cell r="M232">
            <v>34</v>
          </cell>
          <cell r="N232">
            <v>12</v>
          </cell>
          <cell r="O232">
            <v>34</v>
          </cell>
          <cell r="P232">
            <v>34</v>
          </cell>
          <cell r="Q232">
            <v>34</v>
          </cell>
          <cell r="R232">
            <v>34</v>
          </cell>
          <cell r="S232">
            <v>22</v>
          </cell>
          <cell r="T232">
            <v>12</v>
          </cell>
          <cell r="U232">
            <v>12</v>
          </cell>
          <cell r="V232">
            <v>34</v>
          </cell>
          <cell r="W232">
            <v>34</v>
          </cell>
          <cell r="X232">
            <v>34</v>
          </cell>
          <cell r="Y232">
            <v>12</v>
          </cell>
          <cell r="Z232">
            <v>34</v>
          </cell>
          <cell r="AA232">
            <v>34</v>
          </cell>
          <cell r="AB232">
            <v>10</v>
          </cell>
          <cell r="AC232">
            <v>34</v>
          </cell>
          <cell r="AD232">
            <v>34</v>
          </cell>
          <cell r="AE232">
            <v>34</v>
          </cell>
          <cell r="AF232">
            <v>34</v>
          </cell>
          <cell r="AG232">
            <v>22</v>
          </cell>
          <cell r="AH232">
            <v>34</v>
          </cell>
          <cell r="AI232">
            <v>1</v>
          </cell>
          <cell r="AJ232">
            <v>12</v>
          </cell>
          <cell r="AK232">
            <v>34</v>
          </cell>
          <cell r="AL232">
            <v>22</v>
          </cell>
          <cell r="AM232">
            <v>34</v>
          </cell>
          <cell r="AN232">
            <v>34</v>
          </cell>
          <cell r="AO232">
            <v>1</v>
          </cell>
          <cell r="AP232">
            <v>12</v>
          </cell>
          <cell r="AQ232">
            <v>1</v>
          </cell>
          <cell r="AR232">
            <v>34</v>
          </cell>
          <cell r="AS232">
            <v>34</v>
          </cell>
          <cell r="AT232">
            <v>34</v>
          </cell>
          <cell r="AU232">
            <v>1</v>
          </cell>
        </row>
        <row r="233">
          <cell r="A233" t="str">
            <v>Cinch</v>
          </cell>
          <cell r="B233" t="str">
            <v>s-metolachlor</v>
          </cell>
          <cell r="F233">
            <v>4</v>
          </cell>
          <cell r="G233">
            <v>4</v>
          </cell>
          <cell r="H233">
            <v>4.5</v>
          </cell>
          <cell r="I233">
            <v>4.5</v>
          </cell>
          <cell r="J233">
            <v>12</v>
          </cell>
          <cell r="K233">
            <v>12</v>
          </cell>
          <cell r="L233">
            <v>12</v>
          </cell>
          <cell r="M233">
            <v>12</v>
          </cell>
          <cell r="N233">
            <v>0</v>
          </cell>
          <cell r="O233">
            <v>0</v>
          </cell>
          <cell r="P233">
            <v>4</v>
          </cell>
          <cell r="Q233">
            <v>0</v>
          </cell>
          <cell r="R233">
            <v>12</v>
          </cell>
          <cell r="S233">
            <v>12</v>
          </cell>
          <cell r="T233">
            <v>2</v>
          </cell>
          <cell r="U233">
            <v>2</v>
          </cell>
          <cell r="V233">
            <v>12</v>
          </cell>
          <cell r="W233">
            <v>12</v>
          </cell>
          <cell r="X233">
            <v>12</v>
          </cell>
          <cell r="Y233">
            <v>12</v>
          </cell>
          <cell r="Z233">
            <v>12</v>
          </cell>
          <cell r="AA233">
            <v>12</v>
          </cell>
          <cell r="AB233">
            <v>4.5</v>
          </cell>
          <cell r="AC233">
            <v>0</v>
          </cell>
          <cell r="AD233">
            <v>12</v>
          </cell>
          <cell r="AE233">
            <v>12</v>
          </cell>
          <cell r="AF233">
            <v>4</v>
          </cell>
          <cell r="AG233">
            <v>0</v>
          </cell>
          <cell r="AH233">
            <v>0</v>
          </cell>
          <cell r="AI233">
            <v>4.5</v>
          </cell>
          <cell r="AJ233">
            <v>2</v>
          </cell>
          <cell r="AK233">
            <v>12</v>
          </cell>
          <cell r="AL233">
            <v>12</v>
          </cell>
          <cell r="AM233">
            <v>4</v>
          </cell>
          <cell r="AN233">
            <v>4</v>
          </cell>
          <cell r="AO233">
            <v>4.5</v>
          </cell>
          <cell r="AP233">
            <v>2</v>
          </cell>
          <cell r="AQ233">
            <v>4.5</v>
          </cell>
          <cell r="AR233">
            <v>12</v>
          </cell>
          <cell r="AS233">
            <v>4</v>
          </cell>
          <cell r="AT233">
            <v>12</v>
          </cell>
          <cell r="AU233">
            <v>4.5</v>
          </cell>
        </row>
        <row r="234">
          <cell r="A234" t="str">
            <v>Cinch ATZ Lite</v>
          </cell>
          <cell r="B234" t="str">
            <v>s-metolachlor</v>
          </cell>
          <cell r="C234" t="str">
            <v>atrazine</v>
          </cell>
          <cell r="F234">
            <v>24</v>
          </cell>
          <cell r="G234">
            <v>24</v>
          </cell>
          <cell r="H234">
            <v>24</v>
          </cell>
          <cell r="I234">
            <v>24</v>
          </cell>
          <cell r="J234">
            <v>24</v>
          </cell>
          <cell r="K234">
            <v>24</v>
          </cell>
          <cell r="L234">
            <v>24</v>
          </cell>
          <cell r="M234">
            <v>24</v>
          </cell>
          <cell r="N234">
            <v>0</v>
          </cell>
          <cell r="O234">
            <v>24</v>
          </cell>
          <cell r="P234">
            <v>24</v>
          </cell>
          <cell r="Q234">
            <v>24</v>
          </cell>
          <cell r="R234">
            <v>24</v>
          </cell>
          <cell r="S234">
            <v>24</v>
          </cell>
          <cell r="T234">
            <v>2</v>
          </cell>
          <cell r="U234">
            <v>2</v>
          </cell>
          <cell r="V234">
            <v>24</v>
          </cell>
          <cell r="W234">
            <v>24</v>
          </cell>
          <cell r="X234">
            <v>24</v>
          </cell>
          <cell r="Y234">
            <v>24</v>
          </cell>
          <cell r="Z234">
            <v>24</v>
          </cell>
          <cell r="AA234">
            <v>24</v>
          </cell>
          <cell r="AB234">
            <v>24</v>
          </cell>
          <cell r="AC234">
            <v>24</v>
          </cell>
          <cell r="AD234">
            <v>24</v>
          </cell>
          <cell r="AE234">
            <v>24</v>
          </cell>
          <cell r="AF234">
            <v>24</v>
          </cell>
          <cell r="AG234">
            <v>24</v>
          </cell>
          <cell r="AH234">
            <v>12</v>
          </cell>
          <cell r="AI234">
            <v>24</v>
          </cell>
          <cell r="AJ234">
            <v>2</v>
          </cell>
          <cell r="AK234">
            <v>24</v>
          </cell>
          <cell r="AL234">
            <v>24</v>
          </cell>
          <cell r="AM234">
            <v>24</v>
          </cell>
          <cell r="AN234">
            <v>24</v>
          </cell>
          <cell r="AO234">
            <v>24</v>
          </cell>
          <cell r="AP234">
            <v>2</v>
          </cell>
          <cell r="AQ234">
            <v>24</v>
          </cell>
          <cell r="AR234">
            <v>24</v>
          </cell>
          <cell r="AS234">
            <v>24</v>
          </cell>
          <cell r="AT234">
            <v>24</v>
          </cell>
          <cell r="AU234">
            <v>24</v>
          </cell>
        </row>
        <row r="235">
          <cell r="A235" t="str">
            <v>Clarion</v>
          </cell>
          <cell r="B235" t="str">
            <v>nicosulfuron</v>
          </cell>
          <cell r="C235" t="str">
            <v>rimsulfuron</v>
          </cell>
          <cell r="F235">
            <v>18</v>
          </cell>
          <cell r="G235">
            <v>18</v>
          </cell>
          <cell r="H235">
            <v>18</v>
          </cell>
          <cell r="I235">
            <v>9</v>
          </cell>
          <cell r="J235">
            <v>18</v>
          </cell>
          <cell r="K235">
            <v>18</v>
          </cell>
          <cell r="L235">
            <v>18</v>
          </cell>
          <cell r="M235">
            <v>18</v>
          </cell>
          <cell r="N235">
            <v>0</v>
          </cell>
          <cell r="O235">
            <v>18</v>
          </cell>
          <cell r="P235">
            <v>18</v>
          </cell>
          <cell r="Q235">
            <v>10</v>
          </cell>
          <cell r="R235">
            <v>18</v>
          </cell>
          <cell r="S235">
            <v>18</v>
          </cell>
          <cell r="T235">
            <v>18</v>
          </cell>
          <cell r="U235">
            <v>18</v>
          </cell>
          <cell r="V235">
            <v>18</v>
          </cell>
          <cell r="W235">
            <v>18</v>
          </cell>
          <cell r="X235">
            <v>18</v>
          </cell>
          <cell r="Y235">
            <v>18</v>
          </cell>
          <cell r="Z235">
            <v>18</v>
          </cell>
          <cell r="AA235">
            <v>18</v>
          </cell>
          <cell r="AB235">
            <v>9</v>
          </cell>
          <cell r="AC235">
            <v>10</v>
          </cell>
          <cell r="AD235">
            <v>18</v>
          </cell>
          <cell r="AE235">
            <v>18</v>
          </cell>
          <cell r="AF235">
            <v>18</v>
          </cell>
          <cell r="AG235">
            <v>18</v>
          </cell>
          <cell r="AH235">
            <v>10</v>
          </cell>
          <cell r="AI235">
            <v>8</v>
          </cell>
          <cell r="AJ235">
            <v>18</v>
          </cell>
          <cell r="AK235">
            <v>18</v>
          </cell>
          <cell r="AL235">
            <v>18</v>
          </cell>
          <cell r="AM235">
            <v>18</v>
          </cell>
          <cell r="AN235">
            <v>18</v>
          </cell>
          <cell r="AO235">
            <v>18</v>
          </cell>
          <cell r="AP235">
            <v>18</v>
          </cell>
          <cell r="AQ235">
            <v>4</v>
          </cell>
          <cell r="AR235">
            <v>18</v>
          </cell>
          <cell r="AS235">
            <v>18</v>
          </cell>
          <cell r="AT235">
            <v>18</v>
          </cell>
          <cell r="AU235">
            <v>4</v>
          </cell>
        </row>
        <row r="236">
          <cell r="A236" t="str">
            <v>Clarity</v>
          </cell>
          <cell r="B236" t="str">
            <v>dicamba</v>
          </cell>
          <cell r="F236">
            <v>4</v>
          </cell>
          <cell r="G236">
            <v>4</v>
          </cell>
          <cell r="H236">
            <v>4</v>
          </cell>
          <cell r="I236">
            <v>2</v>
          </cell>
          <cell r="J236">
            <v>4</v>
          </cell>
          <cell r="K236">
            <v>4</v>
          </cell>
          <cell r="L236">
            <v>4</v>
          </cell>
          <cell r="M236">
            <v>4</v>
          </cell>
          <cell r="N236">
            <v>2</v>
          </cell>
          <cell r="O236">
            <v>4</v>
          </cell>
          <cell r="P236">
            <v>4</v>
          </cell>
          <cell r="Q236">
            <v>4</v>
          </cell>
          <cell r="R236">
            <v>4</v>
          </cell>
          <cell r="S236">
            <v>4</v>
          </cell>
          <cell r="T236">
            <v>2</v>
          </cell>
          <cell r="U236">
            <v>2</v>
          </cell>
          <cell r="V236">
            <v>4</v>
          </cell>
          <cell r="W236">
            <v>4</v>
          </cell>
          <cell r="X236">
            <v>4</v>
          </cell>
          <cell r="Y236">
            <v>2</v>
          </cell>
          <cell r="Z236">
            <v>4</v>
          </cell>
          <cell r="AA236">
            <v>4</v>
          </cell>
          <cell r="AB236">
            <v>2</v>
          </cell>
          <cell r="AC236">
            <v>4</v>
          </cell>
          <cell r="AD236">
            <v>4</v>
          </cell>
          <cell r="AE236">
            <v>4</v>
          </cell>
          <cell r="AF236">
            <v>4</v>
          </cell>
          <cell r="AG236">
            <v>4</v>
          </cell>
          <cell r="AH236">
            <v>4</v>
          </cell>
          <cell r="AI236">
            <v>2</v>
          </cell>
          <cell r="AJ236">
            <v>2</v>
          </cell>
          <cell r="AK236">
            <v>4</v>
          </cell>
          <cell r="AL236">
            <v>4</v>
          </cell>
          <cell r="AM236">
            <v>4</v>
          </cell>
          <cell r="AN236">
            <v>4</v>
          </cell>
          <cell r="AO236">
            <v>2</v>
          </cell>
          <cell r="AP236">
            <v>2</v>
          </cell>
          <cell r="AQ236">
            <v>2</v>
          </cell>
          <cell r="AR236">
            <v>4</v>
          </cell>
          <cell r="AS236">
            <v>4</v>
          </cell>
          <cell r="AT236">
            <v>4</v>
          </cell>
          <cell r="AU236">
            <v>2</v>
          </cell>
        </row>
        <row r="237">
          <cell r="A237" t="str">
            <v>Classic</v>
          </cell>
          <cell r="B237" t="str">
            <v>chlorimuron</v>
          </cell>
          <cell r="F237">
            <v>9</v>
          </cell>
          <cell r="G237">
            <v>9</v>
          </cell>
          <cell r="H237">
            <v>3</v>
          </cell>
          <cell r="I237">
            <v>3</v>
          </cell>
          <cell r="J237">
            <v>30</v>
          </cell>
          <cell r="K237">
            <v>18</v>
          </cell>
          <cell r="L237">
            <v>18</v>
          </cell>
          <cell r="M237">
            <v>18</v>
          </cell>
          <cell r="N237">
            <v>9</v>
          </cell>
          <cell r="O237">
            <v>9</v>
          </cell>
          <cell r="P237">
            <v>9</v>
          </cell>
          <cell r="Q237">
            <v>9</v>
          </cell>
          <cell r="R237">
            <v>18</v>
          </cell>
          <cell r="S237">
            <v>18</v>
          </cell>
          <cell r="T237">
            <v>15</v>
          </cell>
          <cell r="U237">
            <v>15</v>
          </cell>
          <cell r="V237">
            <v>18</v>
          </cell>
          <cell r="W237">
            <v>18</v>
          </cell>
          <cell r="X237">
            <v>18</v>
          </cell>
          <cell r="Y237">
            <v>30</v>
          </cell>
          <cell r="Z237">
            <v>18</v>
          </cell>
          <cell r="AA237">
            <v>18</v>
          </cell>
          <cell r="AB237">
            <v>3</v>
          </cell>
          <cell r="AC237">
            <v>99</v>
          </cell>
          <cell r="AD237">
            <v>18</v>
          </cell>
          <cell r="AE237">
            <v>18</v>
          </cell>
          <cell r="AF237">
            <v>9</v>
          </cell>
          <cell r="AG237">
            <v>30</v>
          </cell>
          <cell r="AH237">
            <v>0</v>
          </cell>
          <cell r="AI237">
            <v>3</v>
          </cell>
          <cell r="AJ237">
            <v>15</v>
          </cell>
          <cell r="AK237">
            <v>18</v>
          </cell>
          <cell r="AL237">
            <v>9</v>
          </cell>
          <cell r="AM237">
            <v>9</v>
          </cell>
          <cell r="AN237">
            <v>9</v>
          </cell>
          <cell r="AO237">
            <v>3</v>
          </cell>
          <cell r="AP237">
            <v>15</v>
          </cell>
          <cell r="AQ237">
            <v>3</v>
          </cell>
          <cell r="AR237">
            <v>18</v>
          </cell>
          <cell r="AS237">
            <v>9</v>
          </cell>
          <cell r="AT237">
            <v>18</v>
          </cell>
          <cell r="AU237">
            <v>3</v>
          </cell>
        </row>
        <row r="238">
          <cell r="A238" t="str">
            <v>Cleanwave</v>
          </cell>
          <cell r="B238" t="str">
            <v>fluroxypyr</v>
          </cell>
          <cell r="C238" t="str">
            <v>aminopyralid</v>
          </cell>
          <cell r="F238">
            <v>18</v>
          </cell>
          <cell r="G238">
            <v>24</v>
          </cell>
          <cell r="H238">
            <v>0</v>
          </cell>
          <cell r="I238">
            <v>4</v>
          </cell>
          <cell r="J238">
            <v>24</v>
          </cell>
          <cell r="K238">
            <v>9</v>
          </cell>
          <cell r="L238">
            <v>24</v>
          </cell>
          <cell r="M238">
            <v>24</v>
          </cell>
          <cell r="N238">
            <v>4</v>
          </cell>
          <cell r="O238">
            <v>24</v>
          </cell>
          <cell r="P238">
            <v>24</v>
          </cell>
          <cell r="Q238">
            <v>18</v>
          </cell>
          <cell r="R238">
            <v>9</v>
          </cell>
          <cell r="S238">
            <v>9</v>
          </cell>
          <cell r="T238">
            <v>4</v>
          </cell>
          <cell r="U238">
            <v>4</v>
          </cell>
          <cell r="V238">
            <v>24</v>
          </cell>
          <cell r="W238">
            <v>9</v>
          </cell>
          <cell r="X238">
            <v>18</v>
          </cell>
          <cell r="Y238">
            <v>4</v>
          </cell>
          <cell r="Z238">
            <v>9</v>
          </cell>
          <cell r="AA238">
            <v>9</v>
          </cell>
          <cell r="AB238">
            <v>4</v>
          </cell>
          <cell r="AC238">
            <v>18</v>
          </cell>
          <cell r="AD238">
            <v>24</v>
          </cell>
          <cell r="AE238">
            <v>9</v>
          </cell>
          <cell r="AF238">
            <v>24</v>
          </cell>
          <cell r="AG238">
            <v>18</v>
          </cell>
          <cell r="AH238">
            <v>18</v>
          </cell>
          <cell r="AI238">
            <v>0</v>
          </cell>
          <cell r="AJ238">
            <v>4</v>
          </cell>
          <cell r="AK238">
            <v>18</v>
          </cell>
          <cell r="AL238">
            <v>18</v>
          </cell>
          <cell r="AM238">
            <v>24</v>
          </cell>
          <cell r="AN238">
            <v>24</v>
          </cell>
          <cell r="AO238">
            <v>0</v>
          </cell>
          <cell r="AP238">
            <v>24</v>
          </cell>
          <cell r="AQ238">
            <v>4</v>
          </cell>
          <cell r="AR238">
            <v>24</v>
          </cell>
          <cell r="AS238">
            <v>24</v>
          </cell>
          <cell r="AT238">
            <v>9</v>
          </cell>
          <cell r="AU238">
            <v>0</v>
          </cell>
        </row>
        <row r="239">
          <cell r="A239" t="str">
            <v>Clearmax</v>
          </cell>
          <cell r="B239" t="str">
            <v>imazamox</v>
          </cell>
          <cell r="C239" t="str">
            <v>MCPA</v>
          </cell>
          <cell r="F239">
            <v>3</v>
          </cell>
          <cell r="G239">
            <v>3</v>
          </cell>
          <cell r="H239">
            <v>3</v>
          </cell>
          <cell r="I239">
            <v>4</v>
          </cell>
          <cell r="J239">
            <v>18</v>
          </cell>
          <cell r="K239">
            <v>18</v>
          </cell>
          <cell r="L239">
            <v>18</v>
          </cell>
          <cell r="M239">
            <v>18</v>
          </cell>
          <cell r="N239">
            <v>8.5</v>
          </cell>
          <cell r="O239">
            <v>0</v>
          </cell>
          <cell r="P239">
            <v>3</v>
          </cell>
          <cell r="Q239">
            <v>0</v>
          </cell>
          <cell r="R239">
            <v>18</v>
          </cell>
          <cell r="S239">
            <v>18</v>
          </cell>
          <cell r="T239">
            <v>9</v>
          </cell>
          <cell r="U239">
            <v>9</v>
          </cell>
          <cell r="V239">
            <v>18</v>
          </cell>
          <cell r="W239">
            <v>18</v>
          </cell>
          <cell r="X239">
            <v>18</v>
          </cell>
          <cell r="Y239">
            <v>18</v>
          </cell>
          <cell r="Z239">
            <v>18</v>
          </cell>
          <cell r="AA239">
            <v>18</v>
          </cell>
          <cell r="AB239">
            <v>9</v>
          </cell>
          <cell r="AC239">
            <v>18</v>
          </cell>
          <cell r="AD239">
            <v>18</v>
          </cell>
          <cell r="AE239">
            <v>18</v>
          </cell>
          <cell r="AF239">
            <v>3</v>
          </cell>
          <cell r="AG239">
            <v>18</v>
          </cell>
          <cell r="AH239">
            <v>0</v>
          </cell>
          <cell r="AI239">
            <v>3</v>
          </cell>
          <cell r="AJ239">
            <v>9</v>
          </cell>
          <cell r="AK239">
            <v>18</v>
          </cell>
          <cell r="AL239">
            <v>9</v>
          </cell>
          <cell r="AM239">
            <v>3</v>
          </cell>
          <cell r="AN239">
            <v>3</v>
          </cell>
          <cell r="AO239">
            <v>3</v>
          </cell>
          <cell r="AP239">
            <v>9</v>
          </cell>
          <cell r="AQ239">
            <v>3</v>
          </cell>
          <cell r="AR239">
            <v>18</v>
          </cell>
          <cell r="AS239">
            <v>3</v>
          </cell>
          <cell r="AT239">
            <v>18</v>
          </cell>
          <cell r="AU239">
            <v>3</v>
          </cell>
        </row>
        <row r="240">
          <cell r="A240" t="str">
            <v>Cobra</v>
          </cell>
          <cell r="B240" t="str">
            <v>lactofen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</row>
        <row r="241">
          <cell r="A241" t="str">
            <v>Command</v>
          </cell>
          <cell r="B241" t="str">
            <v>clomazone</v>
          </cell>
          <cell r="F241">
            <v>12</v>
          </cell>
          <cell r="G241">
            <v>12</v>
          </cell>
          <cell r="H241">
            <v>12</v>
          </cell>
          <cell r="I241">
            <v>12</v>
          </cell>
          <cell r="J241">
            <v>12</v>
          </cell>
          <cell r="K241">
            <v>12</v>
          </cell>
          <cell r="L241">
            <v>12</v>
          </cell>
          <cell r="M241">
            <v>12</v>
          </cell>
          <cell r="N241">
            <v>12</v>
          </cell>
          <cell r="O241">
            <v>12</v>
          </cell>
          <cell r="P241">
            <v>12</v>
          </cell>
          <cell r="Q241">
            <v>12</v>
          </cell>
          <cell r="R241">
            <v>12</v>
          </cell>
          <cell r="S241">
            <v>12</v>
          </cell>
          <cell r="T241">
            <v>12</v>
          </cell>
          <cell r="U241">
            <v>12</v>
          </cell>
          <cell r="V241">
            <v>12</v>
          </cell>
          <cell r="W241">
            <v>12</v>
          </cell>
          <cell r="X241">
            <v>12</v>
          </cell>
          <cell r="Y241">
            <v>12</v>
          </cell>
          <cell r="Z241">
            <v>12</v>
          </cell>
          <cell r="AA241">
            <v>12</v>
          </cell>
          <cell r="AB241">
            <v>12</v>
          </cell>
          <cell r="AC241">
            <v>12</v>
          </cell>
          <cell r="AD241">
            <v>12</v>
          </cell>
          <cell r="AE241">
            <v>12</v>
          </cell>
          <cell r="AF241">
            <v>12</v>
          </cell>
          <cell r="AG241">
            <v>12</v>
          </cell>
          <cell r="AH241">
            <v>0</v>
          </cell>
          <cell r="AI241">
            <v>12</v>
          </cell>
          <cell r="AJ241">
            <v>12</v>
          </cell>
          <cell r="AK241">
            <v>12</v>
          </cell>
          <cell r="AL241">
            <v>12</v>
          </cell>
          <cell r="AM241">
            <v>12</v>
          </cell>
          <cell r="AN241">
            <v>12</v>
          </cell>
          <cell r="AO241">
            <v>12</v>
          </cell>
          <cell r="AP241">
            <v>12</v>
          </cell>
          <cell r="AQ241">
            <v>12</v>
          </cell>
          <cell r="AR241">
            <v>12</v>
          </cell>
          <cell r="AS241">
            <v>12</v>
          </cell>
          <cell r="AT241">
            <v>12</v>
          </cell>
          <cell r="AU241">
            <v>12</v>
          </cell>
        </row>
        <row r="242">
          <cell r="A242" t="str">
            <v>Command Extra</v>
          </cell>
          <cell r="B242" t="str">
            <v>clomazone</v>
          </cell>
          <cell r="C242" t="str">
            <v>Sulfentrazone</v>
          </cell>
          <cell r="F242">
            <v>18</v>
          </cell>
          <cell r="G242">
            <v>18</v>
          </cell>
          <cell r="H242">
            <v>12</v>
          </cell>
          <cell r="I242">
            <v>16</v>
          </cell>
          <cell r="J242">
            <v>16</v>
          </cell>
          <cell r="K242">
            <v>24</v>
          </cell>
          <cell r="L242">
            <v>18</v>
          </cell>
          <cell r="M242">
            <v>18</v>
          </cell>
          <cell r="N242">
            <v>10</v>
          </cell>
          <cell r="O242">
            <v>18</v>
          </cell>
          <cell r="P242">
            <v>18</v>
          </cell>
          <cell r="Q242">
            <v>18</v>
          </cell>
          <cell r="R242">
            <v>24</v>
          </cell>
          <cell r="S242">
            <v>18</v>
          </cell>
          <cell r="T242">
            <v>10</v>
          </cell>
          <cell r="U242">
            <v>10</v>
          </cell>
          <cell r="V242">
            <v>18</v>
          </cell>
          <cell r="W242">
            <v>24</v>
          </cell>
          <cell r="X242">
            <v>18</v>
          </cell>
          <cell r="Y242">
            <v>16</v>
          </cell>
          <cell r="Z242">
            <v>24</v>
          </cell>
          <cell r="AA242">
            <v>24</v>
          </cell>
          <cell r="AB242">
            <v>16</v>
          </cell>
          <cell r="AC242">
            <v>18</v>
          </cell>
          <cell r="AD242">
            <v>24</v>
          </cell>
          <cell r="AE242">
            <v>24</v>
          </cell>
          <cell r="AF242">
            <v>18</v>
          </cell>
          <cell r="AG242">
            <v>18</v>
          </cell>
          <cell r="AH242">
            <v>0</v>
          </cell>
          <cell r="AI242">
            <v>12</v>
          </cell>
          <cell r="AJ242">
            <v>10</v>
          </cell>
          <cell r="AK242">
            <v>24</v>
          </cell>
          <cell r="AL242">
            <v>18</v>
          </cell>
          <cell r="AM242">
            <v>18</v>
          </cell>
          <cell r="AN242">
            <v>18</v>
          </cell>
          <cell r="AO242">
            <v>12</v>
          </cell>
          <cell r="AP242">
            <v>10</v>
          </cell>
          <cell r="AQ242">
            <v>12</v>
          </cell>
          <cell r="AR242">
            <v>24</v>
          </cell>
          <cell r="AS242">
            <v>18</v>
          </cell>
          <cell r="AT242">
            <v>24</v>
          </cell>
          <cell r="AU242">
            <v>12</v>
          </cell>
        </row>
        <row r="243">
          <cell r="A243" t="str">
            <v>Confidence</v>
          </cell>
          <cell r="B243" t="str">
            <v>acetochlor</v>
          </cell>
          <cell r="F243">
            <v>24</v>
          </cell>
          <cell r="G243">
            <v>24</v>
          </cell>
          <cell r="H243">
            <v>4</v>
          </cell>
          <cell r="I243">
            <v>24</v>
          </cell>
          <cell r="J243">
            <v>24</v>
          </cell>
          <cell r="K243">
            <v>24</v>
          </cell>
          <cell r="L243">
            <v>24</v>
          </cell>
          <cell r="M243">
            <v>24</v>
          </cell>
          <cell r="N243">
            <v>0</v>
          </cell>
          <cell r="O243">
            <v>24</v>
          </cell>
          <cell r="P243">
            <v>24</v>
          </cell>
          <cell r="Q243">
            <v>24</v>
          </cell>
          <cell r="R243">
            <v>24</v>
          </cell>
          <cell r="S243">
            <v>24</v>
          </cell>
          <cell r="T243">
            <v>12</v>
          </cell>
          <cell r="U243">
            <v>12</v>
          </cell>
          <cell r="V243">
            <v>24</v>
          </cell>
          <cell r="W243">
            <v>24</v>
          </cell>
          <cell r="X243">
            <v>24</v>
          </cell>
          <cell r="Y243">
            <v>24</v>
          </cell>
          <cell r="Z243">
            <v>24</v>
          </cell>
          <cell r="AA243">
            <v>24</v>
          </cell>
          <cell r="AB243">
            <v>24</v>
          </cell>
          <cell r="AC243">
            <v>24</v>
          </cell>
          <cell r="AD243">
            <v>24</v>
          </cell>
          <cell r="AE243">
            <v>24</v>
          </cell>
          <cell r="AF243">
            <v>24</v>
          </cell>
          <cell r="AG243">
            <v>24</v>
          </cell>
          <cell r="AH243">
            <v>12</v>
          </cell>
          <cell r="AI243">
            <v>4</v>
          </cell>
          <cell r="AJ243">
            <v>12</v>
          </cell>
          <cell r="AK243">
            <v>24</v>
          </cell>
          <cell r="AL243">
            <v>24</v>
          </cell>
          <cell r="AM243">
            <v>24</v>
          </cell>
          <cell r="AN243">
            <v>24</v>
          </cell>
          <cell r="AO243">
            <v>4</v>
          </cell>
          <cell r="AP243">
            <v>12</v>
          </cell>
          <cell r="AQ243">
            <v>4</v>
          </cell>
          <cell r="AR243">
            <v>24</v>
          </cell>
          <cell r="AS243">
            <v>24</v>
          </cell>
          <cell r="AT243">
            <v>24</v>
          </cell>
          <cell r="AU243">
            <v>4</v>
          </cell>
        </row>
        <row r="244">
          <cell r="A244" t="str">
            <v>Confidence Xtra</v>
          </cell>
          <cell r="B244" t="str">
            <v>acetochlor</v>
          </cell>
          <cell r="C244" t="str">
            <v>atrazine</v>
          </cell>
          <cell r="F244">
            <v>24</v>
          </cell>
          <cell r="G244">
            <v>24</v>
          </cell>
          <cell r="H244">
            <v>24</v>
          </cell>
          <cell r="I244">
            <v>24</v>
          </cell>
          <cell r="J244">
            <v>24</v>
          </cell>
          <cell r="K244">
            <v>24</v>
          </cell>
          <cell r="L244">
            <v>24</v>
          </cell>
          <cell r="M244">
            <v>24</v>
          </cell>
          <cell r="N244">
            <v>0</v>
          </cell>
          <cell r="O244">
            <v>24</v>
          </cell>
          <cell r="P244">
            <v>24</v>
          </cell>
          <cell r="Q244">
            <v>24</v>
          </cell>
          <cell r="R244">
            <v>24</v>
          </cell>
          <cell r="S244">
            <v>24</v>
          </cell>
          <cell r="T244">
            <v>12</v>
          </cell>
          <cell r="U244">
            <v>12</v>
          </cell>
          <cell r="V244">
            <v>24</v>
          </cell>
          <cell r="W244">
            <v>24</v>
          </cell>
          <cell r="X244">
            <v>24</v>
          </cell>
          <cell r="Y244">
            <v>24</v>
          </cell>
          <cell r="Z244">
            <v>24</v>
          </cell>
          <cell r="AA244">
            <v>24</v>
          </cell>
          <cell r="AB244">
            <v>24</v>
          </cell>
          <cell r="AC244">
            <v>24</v>
          </cell>
          <cell r="AD244">
            <v>24</v>
          </cell>
          <cell r="AE244">
            <v>24</v>
          </cell>
          <cell r="AF244">
            <v>24</v>
          </cell>
          <cell r="AG244">
            <v>24</v>
          </cell>
          <cell r="AH244">
            <v>12</v>
          </cell>
          <cell r="AI244">
            <v>24</v>
          </cell>
          <cell r="AJ244">
            <v>12</v>
          </cell>
          <cell r="AK244">
            <v>24</v>
          </cell>
          <cell r="AL244">
            <v>24</v>
          </cell>
          <cell r="AM244">
            <v>24</v>
          </cell>
          <cell r="AN244">
            <v>24</v>
          </cell>
          <cell r="AO244">
            <v>24</v>
          </cell>
          <cell r="AP244">
            <v>12</v>
          </cell>
          <cell r="AQ244">
            <v>24</v>
          </cell>
          <cell r="AR244">
            <v>24</v>
          </cell>
          <cell r="AS244">
            <v>24</v>
          </cell>
          <cell r="AT244">
            <v>24</v>
          </cell>
          <cell r="AU244">
            <v>24</v>
          </cell>
        </row>
        <row r="245">
          <cell r="A245" t="str">
            <v>CoStarr</v>
          </cell>
          <cell r="B245" t="str">
            <v>glyphosate</v>
          </cell>
          <cell r="C245" t="str">
            <v>dicamba</v>
          </cell>
          <cell r="F245">
            <v>4</v>
          </cell>
          <cell r="G245">
            <v>4</v>
          </cell>
          <cell r="H245">
            <v>4</v>
          </cell>
          <cell r="I245">
            <v>2</v>
          </cell>
          <cell r="J245">
            <v>4</v>
          </cell>
          <cell r="K245">
            <v>4</v>
          </cell>
          <cell r="L245">
            <v>4</v>
          </cell>
          <cell r="M245">
            <v>4</v>
          </cell>
          <cell r="N245">
            <v>2</v>
          </cell>
          <cell r="O245">
            <v>4</v>
          </cell>
          <cell r="P245">
            <v>4</v>
          </cell>
          <cell r="Q245">
            <v>4</v>
          </cell>
          <cell r="R245">
            <v>4</v>
          </cell>
          <cell r="S245">
            <v>4</v>
          </cell>
          <cell r="T245">
            <v>2</v>
          </cell>
          <cell r="U245">
            <v>2</v>
          </cell>
          <cell r="V245">
            <v>4</v>
          </cell>
          <cell r="W245">
            <v>4</v>
          </cell>
          <cell r="X245">
            <v>4</v>
          </cell>
          <cell r="Y245">
            <v>2</v>
          </cell>
          <cell r="Z245">
            <v>4</v>
          </cell>
          <cell r="AA245">
            <v>4</v>
          </cell>
          <cell r="AB245">
            <v>2</v>
          </cell>
          <cell r="AC245">
            <v>4</v>
          </cell>
          <cell r="AD245">
            <v>4</v>
          </cell>
          <cell r="AE245">
            <v>4</v>
          </cell>
          <cell r="AF245">
            <v>4</v>
          </cell>
          <cell r="AG245">
            <v>4</v>
          </cell>
          <cell r="AH245">
            <v>4</v>
          </cell>
          <cell r="AI245">
            <v>2</v>
          </cell>
          <cell r="AJ245">
            <v>2</v>
          </cell>
          <cell r="AK245">
            <v>4</v>
          </cell>
          <cell r="AL245">
            <v>4</v>
          </cell>
          <cell r="AM245">
            <v>4</v>
          </cell>
          <cell r="AN245">
            <v>4</v>
          </cell>
          <cell r="AO245">
            <v>2</v>
          </cell>
          <cell r="AP245">
            <v>2</v>
          </cell>
          <cell r="AQ245">
            <v>2</v>
          </cell>
          <cell r="AR245">
            <v>4</v>
          </cell>
          <cell r="AS245">
            <v>4</v>
          </cell>
          <cell r="AT245">
            <v>4</v>
          </cell>
          <cell r="AU245">
            <v>2</v>
          </cell>
        </row>
        <row r="246">
          <cell r="A246" t="str">
            <v>Crossbow</v>
          </cell>
          <cell r="B246" t="str">
            <v>triclopyr</v>
          </cell>
          <cell r="C246" t="str">
            <v>2,4-D</v>
          </cell>
          <cell r="F246">
            <v>10.5</v>
          </cell>
          <cell r="G246">
            <v>10.5</v>
          </cell>
          <cell r="H246">
            <v>0</v>
          </cell>
          <cell r="I246">
            <v>0</v>
          </cell>
          <cell r="J246">
            <v>18</v>
          </cell>
          <cell r="K246">
            <v>10.5</v>
          </cell>
          <cell r="L246">
            <v>18</v>
          </cell>
          <cell r="M246">
            <v>18</v>
          </cell>
          <cell r="N246">
            <v>0</v>
          </cell>
          <cell r="O246">
            <v>10.5</v>
          </cell>
          <cell r="P246">
            <v>10.5</v>
          </cell>
          <cell r="Q246">
            <v>10.5</v>
          </cell>
          <cell r="R246">
            <v>10.5</v>
          </cell>
          <cell r="S246">
            <v>18</v>
          </cell>
          <cell r="T246">
            <v>10.5</v>
          </cell>
          <cell r="U246">
            <v>10.5</v>
          </cell>
          <cell r="V246">
            <v>18</v>
          </cell>
          <cell r="W246">
            <v>10.5</v>
          </cell>
          <cell r="X246">
            <v>18</v>
          </cell>
          <cell r="Y246">
            <v>18</v>
          </cell>
          <cell r="Z246">
            <v>10.5</v>
          </cell>
          <cell r="AA246">
            <v>10.5</v>
          </cell>
          <cell r="AB246">
            <v>0</v>
          </cell>
          <cell r="AC246">
            <v>18</v>
          </cell>
          <cell r="AD246">
            <v>10.5</v>
          </cell>
          <cell r="AE246">
            <v>10.5</v>
          </cell>
          <cell r="AF246">
            <v>10.5</v>
          </cell>
          <cell r="AG246">
            <v>10.5</v>
          </cell>
          <cell r="AH246">
            <v>10.5</v>
          </cell>
          <cell r="AI246">
            <v>0</v>
          </cell>
          <cell r="AJ246">
            <v>10.5</v>
          </cell>
          <cell r="AK246">
            <v>10.5</v>
          </cell>
          <cell r="AL246">
            <v>10.5</v>
          </cell>
          <cell r="AM246">
            <v>10.5</v>
          </cell>
          <cell r="AN246">
            <v>10.5</v>
          </cell>
          <cell r="AO246">
            <v>0</v>
          </cell>
          <cell r="AP246">
            <v>10.5</v>
          </cell>
          <cell r="AQ246">
            <v>0</v>
          </cell>
          <cell r="AR246">
            <v>10.5</v>
          </cell>
          <cell r="AS246">
            <v>10.5</v>
          </cell>
          <cell r="AT246">
            <v>10.5</v>
          </cell>
          <cell r="AU246">
            <v>0</v>
          </cell>
        </row>
        <row r="247">
          <cell r="A247" t="str">
            <v>Curtail</v>
          </cell>
          <cell r="B247" t="str">
            <v>clopyralid</v>
          </cell>
          <cell r="C247" t="str">
            <v>2,4-D</v>
          </cell>
          <cell r="F247">
            <v>10.5</v>
          </cell>
          <cell r="G247">
            <v>10.5</v>
          </cell>
          <cell r="H247">
            <v>1</v>
          </cell>
          <cell r="I247">
            <v>1</v>
          </cell>
          <cell r="J247">
            <v>18</v>
          </cell>
          <cell r="K247">
            <v>10.5</v>
          </cell>
          <cell r="L247">
            <v>18</v>
          </cell>
          <cell r="M247">
            <v>18</v>
          </cell>
          <cell r="N247">
            <v>1</v>
          </cell>
          <cell r="O247">
            <v>10.5</v>
          </cell>
          <cell r="P247">
            <v>10.5</v>
          </cell>
          <cell r="Q247">
            <v>10.5</v>
          </cell>
          <cell r="R247">
            <v>10.5</v>
          </cell>
          <cell r="S247">
            <v>10.5</v>
          </cell>
          <cell r="T247">
            <v>10.5</v>
          </cell>
          <cell r="U247">
            <v>10.5</v>
          </cell>
          <cell r="V247">
            <v>18</v>
          </cell>
          <cell r="W247">
            <v>10.5</v>
          </cell>
          <cell r="X247">
            <v>18</v>
          </cell>
          <cell r="Y247">
            <v>18</v>
          </cell>
          <cell r="Z247">
            <v>10.5</v>
          </cell>
          <cell r="AA247">
            <v>10.5</v>
          </cell>
          <cell r="AB247">
            <v>1</v>
          </cell>
          <cell r="AC247">
            <v>18</v>
          </cell>
          <cell r="AD247">
            <v>10.5</v>
          </cell>
          <cell r="AE247">
            <v>10.5</v>
          </cell>
          <cell r="AF247">
            <v>10.5</v>
          </cell>
          <cell r="AG247">
            <v>10.5</v>
          </cell>
          <cell r="AH247">
            <v>10.5</v>
          </cell>
          <cell r="AI247">
            <v>1</v>
          </cell>
          <cell r="AJ247">
            <v>10.5</v>
          </cell>
          <cell r="AK247">
            <v>10.5</v>
          </cell>
          <cell r="AL247">
            <v>10.5</v>
          </cell>
          <cell r="AM247">
            <v>10.5</v>
          </cell>
          <cell r="AN247">
            <v>10.5</v>
          </cell>
          <cell r="AO247">
            <v>1</v>
          </cell>
          <cell r="AP247">
            <v>10.5</v>
          </cell>
          <cell r="AQ247">
            <v>1</v>
          </cell>
          <cell r="AR247">
            <v>10.5</v>
          </cell>
          <cell r="AS247">
            <v>10.5</v>
          </cell>
          <cell r="AT247">
            <v>10.5</v>
          </cell>
          <cell r="AU247">
            <v>1</v>
          </cell>
        </row>
        <row r="248">
          <cell r="A248" t="str">
            <v>Curtail M</v>
          </cell>
          <cell r="B248" t="str">
            <v>clopyralid</v>
          </cell>
          <cell r="C248" t="str">
            <v>MCPA</v>
          </cell>
          <cell r="F248">
            <v>10.5</v>
          </cell>
          <cell r="G248">
            <v>10.5</v>
          </cell>
          <cell r="H248">
            <v>1</v>
          </cell>
          <cell r="I248">
            <v>1</v>
          </cell>
          <cell r="J248">
            <v>18</v>
          </cell>
          <cell r="K248">
            <v>10.5</v>
          </cell>
          <cell r="L248">
            <v>18</v>
          </cell>
          <cell r="M248">
            <v>18</v>
          </cell>
          <cell r="N248">
            <v>1</v>
          </cell>
          <cell r="O248">
            <v>10.5</v>
          </cell>
          <cell r="P248">
            <v>10.5</v>
          </cell>
          <cell r="Q248">
            <v>10.5</v>
          </cell>
          <cell r="R248">
            <v>10.5</v>
          </cell>
          <cell r="S248">
            <v>10.5</v>
          </cell>
          <cell r="T248">
            <v>10.5</v>
          </cell>
          <cell r="U248">
            <v>10.5</v>
          </cell>
          <cell r="V248">
            <v>18</v>
          </cell>
          <cell r="W248">
            <v>10.5</v>
          </cell>
          <cell r="X248">
            <v>18</v>
          </cell>
          <cell r="Y248">
            <v>18</v>
          </cell>
          <cell r="Z248">
            <v>10.5</v>
          </cell>
          <cell r="AA248">
            <v>10.5</v>
          </cell>
          <cell r="AB248">
            <v>1</v>
          </cell>
          <cell r="AC248">
            <v>18</v>
          </cell>
          <cell r="AD248">
            <v>10.5</v>
          </cell>
          <cell r="AE248">
            <v>10.5</v>
          </cell>
          <cell r="AF248">
            <v>10.5</v>
          </cell>
          <cell r="AG248">
            <v>10.5</v>
          </cell>
          <cell r="AH248">
            <v>10.5</v>
          </cell>
          <cell r="AI248">
            <v>1</v>
          </cell>
          <cell r="AJ248">
            <v>10.5</v>
          </cell>
          <cell r="AK248">
            <v>10.5</v>
          </cell>
          <cell r="AL248">
            <v>10.5</v>
          </cell>
          <cell r="AM248">
            <v>10.5</v>
          </cell>
          <cell r="AN248">
            <v>10.5</v>
          </cell>
          <cell r="AO248">
            <v>1</v>
          </cell>
          <cell r="AP248">
            <v>10.5</v>
          </cell>
          <cell r="AQ248">
            <v>1</v>
          </cell>
          <cell r="AR248">
            <v>10.5</v>
          </cell>
          <cell r="AS248">
            <v>10.5</v>
          </cell>
          <cell r="AT248">
            <v>10.5</v>
          </cell>
          <cell r="AU248">
            <v>1</v>
          </cell>
        </row>
        <row r="249">
          <cell r="A249" t="str">
            <v>Define</v>
          </cell>
          <cell r="B249" t="str">
            <v>flufenacet</v>
          </cell>
          <cell r="F249">
            <v>12</v>
          </cell>
          <cell r="G249">
            <v>12</v>
          </cell>
          <cell r="H249">
            <v>12</v>
          </cell>
          <cell r="I249">
            <v>12</v>
          </cell>
          <cell r="J249">
            <v>12</v>
          </cell>
          <cell r="K249">
            <v>12</v>
          </cell>
          <cell r="L249">
            <v>12</v>
          </cell>
          <cell r="M249">
            <v>12</v>
          </cell>
          <cell r="N249">
            <v>0</v>
          </cell>
          <cell r="O249">
            <v>12</v>
          </cell>
          <cell r="P249">
            <v>12</v>
          </cell>
          <cell r="Q249">
            <v>12</v>
          </cell>
          <cell r="R249">
            <v>12</v>
          </cell>
          <cell r="S249">
            <v>12</v>
          </cell>
          <cell r="T249">
            <v>12</v>
          </cell>
          <cell r="U249">
            <v>12</v>
          </cell>
          <cell r="V249">
            <v>12</v>
          </cell>
          <cell r="W249">
            <v>12</v>
          </cell>
          <cell r="X249">
            <v>12</v>
          </cell>
          <cell r="Y249">
            <v>12</v>
          </cell>
          <cell r="Z249">
            <v>12</v>
          </cell>
          <cell r="AA249">
            <v>12</v>
          </cell>
          <cell r="AB249">
            <v>12</v>
          </cell>
          <cell r="AC249">
            <v>12</v>
          </cell>
          <cell r="AD249">
            <v>12</v>
          </cell>
          <cell r="AE249">
            <v>12</v>
          </cell>
          <cell r="AF249">
            <v>12</v>
          </cell>
          <cell r="AG249">
            <v>12</v>
          </cell>
          <cell r="AH249">
            <v>0</v>
          </cell>
          <cell r="AI249">
            <v>12</v>
          </cell>
          <cell r="AJ249">
            <v>12</v>
          </cell>
          <cell r="AK249">
            <v>12</v>
          </cell>
          <cell r="AL249">
            <v>12</v>
          </cell>
          <cell r="AM249">
            <v>12</v>
          </cell>
          <cell r="AN249">
            <v>12</v>
          </cell>
          <cell r="AO249">
            <v>12</v>
          </cell>
          <cell r="AP249">
            <v>12</v>
          </cell>
          <cell r="AQ249">
            <v>12</v>
          </cell>
          <cell r="AR249">
            <v>12</v>
          </cell>
          <cell r="AS249">
            <v>12</v>
          </cell>
          <cell r="AT249">
            <v>12</v>
          </cell>
          <cell r="AU249">
            <v>12</v>
          </cell>
        </row>
        <row r="250">
          <cell r="A250" t="str">
            <v>Defol</v>
          </cell>
          <cell r="B250" t="str">
            <v>sodium chlorate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</row>
        <row r="251">
          <cell r="A251" t="str">
            <v>Degree Xtra</v>
          </cell>
          <cell r="B251" t="str">
            <v>acetochlor</v>
          </cell>
          <cell r="C251" t="str">
            <v>atrazine</v>
          </cell>
          <cell r="F251">
            <v>24</v>
          </cell>
          <cell r="G251">
            <v>24</v>
          </cell>
          <cell r="H251">
            <v>24</v>
          </cell>
          <cell r="I251">
            <v>24</v>
          </cell>
          <cell r="J251">
            <v>24</v>
          </cell>
          <cell r="K251">
            <v>24</v>
          </cell>
          <cell r="L251">
            <v>24</v>
          </cell>
          <cell r="M251">
            <v>24</v>
          </cell>
          <cell r="N251">
            <v>0</v>
          </cell>
          <cell r="O251">
            <v>24</v>
          </cell>
          <cell r="P251">
            <v>24</v>
          </cell>
          <cell r="Q251">
            <v>24</v>
          </cell>
          <cell r="R251">
            <v>24</v>
          </cell>
          <cell r="S251">
            <v>24</v>
          </cell>
          <cell r="T251">
            <v>12</v>
          </cell>
          <cell r="U251">
            <v>12</v>
          </cell>
          <cell r="V251">
            <v>24</v>
          </cell>
          <cell r="W251">
            <v>24</v>
          </cell>
          <cell r="X251">
            <v>24</v>
          </cell>
          <cell r="Y251">
            <v>24</v>
          </cell>
          <cell r="Z251">
            <v>24</v>
          </cell>
          <cell r="AA251">
            <v>24</v>
          </cell>
          <cell r="AB251">
            <v>24</v>
          </cell>
          <cell r="AC251">
            <v>24</v>
          </cell>
          <cell r="AD251">
            <v>24</v>
          </cell>
          <cell r="AE251">
            <v>24</v>
          </cell>
          <cell r="AF251">
            <v>24</v>
          </cell>
          <cell r="AG251">
            <v>24</v>
          </cell>
          <cell r="AH251">
            <v>12</v>
          </cell>
          <cell r="AI251">
            <v>24</v>
          </cell>
          <cell r="AJ251">
            <v>12</v>
          </cell>
          <cell r="AK251">
            <v>24</v>
          </cell>
          <cell r="AL251">
            <v>24</v>
          </cell>
          <cell r="AM251">
            <v>24</v>
          </cell>
          <cell r="AN251">
            <v>24</v>
          </cell>
          <cell r="AO251">
            <v>24</v>
          </cell>
          <cell r="AP251">
            <v>12</v>
          </cell>
          <cell r="AQ251">
            <v>24</v>
          </cell>
          <cell r="AR251">
            <v>24</v>
          </cell>
          <cell r="AS251">
            <v>24</v>
          </cell>
          <cell r="AT251">
            <v>24</v>
          </cell>
          <cell r="AU251">
            <v>24</v>
          </cell>
        </row>
        <row r="252">
          <cell r="A252" t="str">
            <v>Dicamba</v>
          </cell>
          <cell r="B252" t="str">
            <v>dicamba</v>
          </cell>
          <cell r="F252">
            <v>4</v>
          </cell>
          <cell r="G252">
            <v>4</v>
          </cell>
          <cell r="H252">
            <v>4</v>
          </cell>
          <cell r="I252">
            <v>2</v>
          </cell>
          <cell r="J252">
            <v>4</v>
          </cell>
          <cell r="K252">
            <v>4</v>
          </cell>
          <cell r="L252">
            <v>4</v>
          </cell>
          <cell r="M252">
            <v>4</v>
          </cell>
          <cell r="N252">
            <v>2</v>
          </cell>
          <cell r="O252">
            <v>4</v>
          </cell>
          <cell r="P252">
            <v>4</v>
          </cell>
          <cell r="Q252">
            <v>4</v>
          </cell>
          <cell r="R252">
            <v>4</v>
          </cell>
          <cell r="S252">
            <v>4</v>
          </cell>
          <cell r="T252">
            <v>2</v>
          </cell>
          <cell r="U252">
            <v>2</v>
          </cell>
          <cell r="V252">
            <v>4</v>
          </cell>
          <cell r="W252">
            <v>4</v>
          </cell>
          <cell r="X252">
            <v>4</v>
          </cell>
          <cell r="Y252">
            <v>2</v>
          </cell>
          <cell r="Z252">
            <v>4</v>
          </cell>
          <cell r="AA252">
            <v>4</v>
          </cell>
          <cell r="AB252">
            <v>2</v>
          </cell>
          <cell r="AC252">
            <v>4</v>
          </cell>
          <cell r="AD252">
            <v>4</v>
          </cell>
          <cell r="AE252">
            <v>4</v>
          </cell>
          <cell r="AF252">
            <v>4</v>
          </cell>
          <cell r="AG252">
            <v>4</v>
          </cell>
          <cell r="AH252">
            <v>4</v>
          </cell>
          <cell r="AI252">
            <v>2</v>
          </cell>
          <cell r="AJ252">
            <v>2</v>
          </cell>
          <cell r="AK252">
            <v>4</v>
          </cell>
          <cell r="AL252">
            <v>4</v>
          </cell>
          <cell r="AM252">
            <v>4</v>
          </cell>
          <cell r="AN252">
            <v>4</v>
          </cell>
          <cell r="AO252">
            <v>2</v>
          </cell>
          <cell r="AP252">
            <v>2</v>
          </cell>
          <cell r="AQ252">
            <v>2</v>
          </cell>
          <cell r="AR252">
            <v>4</v>
          </cell>
          <cell r="AS252">
            <v>4</v>
          </cell>
          <cell r="AT252">
            <v>4</v>
          </cell>
          <cell r="AU252">
            <v>2</v>
          </cell>
        </row>
        <row r="253">
          <cell r="A253" t="str">
            <v>Diquat</v>
          </cell>
          <cell r="B253" t="str">
            <v>diquat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A254" t="str">
            <v>Discover</v>
          </cell>
          <cell r="B254" t="str">
            <v>clodinafop</v>
          </cell>
          <cell r="F254">
            <v>1</v>
          </cell>
          <cell r="G254">
            <v>1</v>
          </cell>
          <cell r="H254">
            <v>1</v>
          </cell>
          <cell r="I254">
            <v>1</v>
          </cell>
          <cell r="J254">
            <v>1</v>
          </cell>
          <cell r="K254">
            <v>1</v>
          </cell>
          <cell r="L254">
            <v>1</v>
          </cell>
          <cell r="M254">
            <v>1</v>
          </cell>
          <cell r="N254">
            <v>1</v>
          </cell>
          <cell r="O254">
            <v>1</v>
          </cell>
          <cell r="P254">
            <v>1</v>
          </cell>
          <cell r="Q254">
            <v>1</v>
          </cell>
          <cell r="R254">
            <v>1</v>
          </cell>
          <cell r="S254">
            <v>1</v>
          </cell>
          <cell r="T254">
            <v>1</v>
          </cell>
          <cell r="U254">
            <v>1</v>
          </cell>
          <cell r="V254">
            <v>1</v>
          </cell>
          <cell r="W254">
            <v>1</v>
          </cell>
          <cell r="X254">
            <v>1</v>
          </cell>
          <cell r="Y254">
            <v>1</v>
          </cell>
          <cell r="Z254">
            <v>1</v>
          </cell>
          <cell r="AA254">
            <v>1</v>
          </cell>
          <cell r="AB254">
            <v>1</v>
          </cell>
          <cell r="AC254">
            <v>1</v>
          </cell>
          <cell r="AD254">
            <v>1</v>
          </cell>
          <cell r="AE254">
            <v>1</v>
          </cell>
          <cell r="AF254">
            <v>1</v>
          </cell>
          <cell r="AG254">
            <v>1</v>
          </cell>
          <cell r="AH254">
            <v>1</v>
          </cell>
          <cell r="AI254">
            <v>0</v>
          </cell>
          <cell r="AJ254">
            <v>1</v>
          </cell>
          <cell r="AK254">
            <v>1</v>
          </cell>
          <cell r="AL254">
            <v>1</v>
          </cell>
          <cell r="AM254">
            <v>1</v>
          </cell>
          <cell r="AN254">
            <v>1</v>
          </cell>
          <cell r="AO254">
            <v>1</v>
          </cell>
          <cell r="AP254">
            <v>1</v>
          </cell>
          <cell r="AQ254">
            <v>1</v>
          </cell>
          <cell r="AR254">
            <v>1</v>
          </cell>
          <cell r="AS254">
            <v>1</v>
          </cell>
          <cell r="AT254">
            <v>1</v>
          </cell>
          <cell r="AU254">
            <v>0</v>
          </cell>
        </row>
        <row r="255">
          <cell r="A255" t="str">
            <v>Distinct</v>
          </cell>
          <cell r="B255" t="str">
            <v>dicamba</v>
          </cell>
          <cell r="C255" t="str">
            <v>diflufenzapyr</v>
          </cell>
          <cell r="F255">
            <v>4</v>
          </cell>
          <cell r="G255">
            <v>4</v>
          </cell>
          <cell r="H255">
            <v>4</v>
          </cell>
          <cell r="I255">
            <v>4</v>
          </cell>
          <cell r="J255">
            <v>4</v>
          </cell>
          <cell r="K255">
            <v>4</v>
          </cell>
          <cell r="L255">
            <v>4</v>
          </cell>
          <cell r="M255">
            <v>4</v>
          </cell>
          <cell r="N255">
            <v>0</v>
          </cell>
          <cell r="O255">
            <v>4</v>
          </cell>
          <cell r="P255">
            <v>4</v>
          </cell>
          <cell r="Q255">
            <v>4</v>
          </cell>
          <cell r="R255">
            <v>4</v>
          </cell>
          <cell r="S255">
            <v>4</v>
          </cell>
          <cell r="T255">
            <v>4</v>
          </cell>
          <cell r="U255">
            <v>4</v>
          </cell>
          <cell r="V255">
            <v>4</v>
          </cell>
          <cell r="W255">
            <v>4</v>
          </cell>
          <cell r="X255">
            <v>4</v>
          </cell>
          <cell r="Y255">
            <v>4</v>
          </cell>
          <cell r="Z255">
            <v>4</v>
          </cell>
          <cell r="AA255">
            <v>4</v>
          </cell>
          <cell r="AB255">
            <v>4</v>
          </cell>
          <cell r="AC255">
            <v>4</v>
          </cell>
          <cell r="AD255">
            <v>4</v>
          </cell>
          <cell r="AE255">
            <v>4</v>
          </cell>
          <cell r="AF255">
            <v>4</v>
          </cell>
          <cell r="AG255">
            <v>4</v>
          </cell>
          <cell r="AH255">
            <v>4</v>
          </cell>
          <cell r="AI255">
            <v>4</v>
          </cell>
          <cell r="AJ255">
            <v>4</v>
          </cell>
          <cell r="AK255">
            <v>4</v>
          </cell>
          <cell r="AL255">
            <v>4</v>
          </cell>
          <cell r="AM255">
            <v>4</v>
          </cell>
          <cell r="AN255">
            <v>4</v>
          </cell>
          <cell r="AO255">
            <v>4</v>
          </cell>
          <cell r="AP255">
            <v>4</v>
          </cell>
          <cell r="AQ255">
            <v>4</v>
          </cell>
          <cell r="AR255">
            <v>4</v>
          </cell>
          <cell r="AS255">
            <v>4</v>
          </cell>
          <cell r="AT255">
            <v>4</v>
          </cell>
          <cell r="AU255">
            <v>4</v>
          </cell>
        </row>
        <row r="256">
          <cell r="A256" t="str">
            <v>Domain</v>
          </cell>
          <cell r="B256" t="str">
            <v>flufenacet</v>
          </cell>
          <cell r="C256" t="str">
            <v>metribuzin</v>
          </cell>
          <cell r="F256">
            <v>12</v>
          </cell>
          <cell r="G256">
            <v>12</v>
          </cell>
          <cell r="H256">
            <v>12</v>
          </cell>
          <cell r="I256">
            <v>12</v>
          </cell>
          <cell r="J256">
            <v>12</v>
          </cell>
          <cell r="K256">
            <v>24</v>
          </cell>
          <cell r="L256">
            <v>24</v>
          </cell>
          <cell r="M256">
            <v>24</v>
          </cell>
          <cell r="N256">
            <v>1</v>
          </cell>
          <cell r="O256">
            <v>24</v>
          </cell>
          <cell r="P256">
            <v>12</v>
          </cell>
          <cell r="Q256">
            <v>24</v>
          </cell>
          <cell r="R256">
            <v>24</v>
          </cell>
          <cell r="S256">
            <v>24</v>
          </cell>
          <cell r="T256">
            <v>12</v>
          </cell>
          <cell r="U256">
            <v>12</v>
          </cell>
          <cell r="V256">
            <v>24</v>
          </cell>
          <cell r="W256">
            <v>24</v>
          </cell>
          <cell r="X256">
            <v>24</v>
          </cell>
          <cell r="Y256">
            <v>24</v>
          </cell>
          <cell r="Z256">
            <v>24</v>
          </cell>
          <cell r="AA256">
            <v>24</v>
          </cell>
          <cell r="AB256">
            <v>24</v>
          </cell>
          <cell r="AC256">
            <v>24</v>
          </cell>
          <cell r="AD256">
            <v>24</v>
          </cell>
          <cell r="AE256">
            <v>24</v>
          </cell>
          <cell r="AF256">
            <v>12</v>
          </cell>
          <cell r="AG256">
            <v>24</v>
          </cell>
          <cell r="AH256">
            <v>0</v>
          </cell>
          <cell r="AI256">
            <v>12</v>
          </cell>
          <cell r="AJ256">
            <v>12</v>
          </cell>
          <cell r="AK256">
            <v>24</v>
          </cell>
          <cell r="AL256">
            <v>24</v>
          </cell>
          <cell r="AM256">
            <v>12</v>
          </cell>
          <cell r="AN256">
            <v>12</v>
          </cell>
          <cell r="AO256">
            <v>12</v>
          </cell>
          <cell r="AP256">
            <v>12</v>
          </cell>
          <cell r="AQ256">
            <v>12</v>
          </cell>
          <cell r="AR256">
            <v>24</v>
          </cell>
          <cell r="AS256">
            <v>12</v>
          </cell>
          <cell r="AT256">
            <v>24</v>
          </cell>
          <cell r="AU256">
            <v>12</v>
          </cell>
        </row>
        <row r="257">
          <cell r="A257" t="str">
            <v>Defol</v>
          </cell>
          <cell r="B257" t="str">
            <v>sodium chlorate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</row>
        <row r="258">
          <cell r="A258" t="str">
            <v>Dual</v>
          </cell>
          <cell r="B258" t="str">
            <v>s-metolachlor</v>
          </cell>
          <cell r="F258">
            <v>4</v>
          </cell>
          <cell r="G258">
            <v>4</v>
          </cell>
          <cell r="H258">
            <v>4.5</v>
          </cell>
          <cell r="I258">
            <v>4.5</v>
          </cell>
          <cell r="J258">
            <v>12</v>
          </cell>
          <cell r="K258">
            <v>12</v>
          </cell>
          <cell r="L258">
            <v>12</v>
          </cell>
          <cell r="M258">
            <v>12</v>
          </cell>
          <cell r="N258">
            <v>0</v>
          </cell>
          <cell r="O258">
            <v>0</v>
          </cell>
          <cell r="P258">
            <v>4</v>
          </cell>
          <cell r="Q258">
            <v>0</v>
          </cell>
          <cell r="R258">
            <v>12</v>
          </cell>
          <cell r="S258">
            <v>12</v>
          </cell>
          <cell r="T258">
            <v>2</v>
          </cell>
          <cell r="U258">
            <v>2</v>
          </cell>
          <cell r="V258">
            <v>12</v>
          </cell>
          <cell r="W258">
            <v>12</v>
          </cell>
          <cell r="X258">
            <v>12</v>
          </cell>
          <cell r="Y258">
            <v>12</v>
          </cell>
          <cell r="Z258">
            <v>12</v>
          </cell>
          <cell r="AA258">
            <v>12</v>
          </cell>
          <cell r="AB258">
            <v>4.5</v>
          </cell>
          <cell r="AC258">
            <v>0</v>
          </cell>
          <cell r="AD258">
            <v>12</v>
          </cell>
          <cell r="AE258">
            <v>12</v>
          </cell>
          <cell r="AF258">
            <v>4</v>
          </cell>
          <cell r="AG258">
            <v>0</v>
          </cell>
          <cell r="AH258">
            <v>0</v>
          </cell>
          <cell r="AI258">
            <v>4.5</v>
          </cell>
          <cell r="AJ258">
            <v>2</v>
          </cell>
          <cell r="AK258">
            <v>12</v>
          </cell>
          <cell r="AL258">
            <v>12</v>
          </cell>
          <cell r="AM258">
            <v>4</v>
          </cell>
          <cell r="AN258">
            <v>4</v>
          </cell>
          <cell r="AO258">
            <v>4.5</v>
          </cell>
          <cell r="AP258">
            <v>2</v>
          </cell>
          <cell r="AQ258">
            <v>4.5</v>
          </cell>
          <cell r="AR258">
            <v>12</v>
          </cell>
          <cell r="AS258">
            <v>4</v>
          </cell>
          <cell r="AT258">
            <v>12</v>
          </cell>
          <cell r="AU258">
            <v>4.5</v>
          </cell>
        </row>
        <row r="259">
          <cell r="A259" t="str">
            <v>Dual II Magnum</v>
          </cell>
          <cell r="B259" t="str">
            <v>s-metolachlor</v>
          </cell>
          <cell r="F259">
            <v>4</v>
          </cell>
          <cell r="G259">
            <v>4</v>
          </cell>
          <cell r="H259">
            <v>4.5</v>
          </cell>
          <cell r="I259">
            <v>4.5</v>
          </cell>
          <cell r="J259">
            <v>12</v>
          </cell>
          <cell r="K259">
            <v>12</v>
          </cell>
          <cell r="L259">
            <v>12</v>
          </cell>
          <cell r="M259">
            <v>12</v>
          </cell>
          <cell r="N259">
            <v>0</v>
          </cell>
          <cell r="O259">
            <v>0</v>
          </cell>
          <cell r="P259">
            <v>4</v>
          </cell>
          <cell r="Q259">
            <v>0</v>
          </cell>
          <cell r="R259">
            <v>12</v>
          </cell>
          <cell r="S259">
            <v>12</v>
          </cell>
          <cell r="T259">
            <v>2</v>
          </cell>
          <cell r="U259">
            <v>2</v>
          </cell>
          <cell r="V259">
            <v>12</v>
          </cell>
          <cell r="W259">
            <v>12</v>
          </cell>
          <cell r="X259">
            <v>12</v>
          </cell>
          <cell r="Y259">
            <v>12</v>
          </cell>
          <cell r="Z259">
            <v>12</v>
          </cell>
          <cell r="AA259">
            <v>12</v>
          </cell>
          <cell r="AB259">
            <v>4.5</v>
          </cell>
          <cell r="AC259">
            <v>0</v>
          </cell>
          <cell r="AD259">
            <v>12</v>
          </cell>
          <cell r="AE259">
            <v>12</v>
          </cell>
          <cell r="AF259">
            <v>4</v>
          </cell>
          <cell r="AG259">
            <v>0</v>
          </cell>
          <cell r="AH259">
            <v>0</v>
          </cell>
          <cell r="AI259">
            <v>4.5</v>
          </cell>
          <cell r="AJ259">
            <v>2</v>
          </cell>
          <cell r="AK259">
            <v>12</v>
          </cell>
          <cell r="AL259">
            <v>12</v>
          </cell>
          <cell r="AM259">
            <v>4</v>
          </cell>
          <cell r="AN259">
            <v>4</v>
          </cell>
          <cell r="AO259">
            <v>4.5</v>
          </cell>
          <cell r="AP259">
            <v>2</v>
          </cell>
          <cell r="AQ259">
            <v>4.5</v>
          </cell>
          <cell r="AR259">
            <v>12</v>
          </cell>
          <cell r="AS259">
            <v>4</v>
          </cell>
          <cell r="AT259">
            <v>12</v>
          </cell>
          <cell r="AU259">
            <v>4.5</v>
          </cell>
        </row>
        <row r="260">
          <cell r="A260" t="str">
            <v>Encompass</v>
          </cell>
          <cell r="B260" t="str">
            <v>flumioxazin</v>
          </cell>
          <cell r="F260">
            <v>10</v>
          </cell>
          <cell r="G260">
            <v>10</v>
          </cell>
          <cell r="H260">
            <v>12</v>
          </cell>
          <cell r="I260">
            <v>4</v>
          </cell>
          <cell r="J260">
            <v>12</v>
          </cell>
          <cell r="K260">
            <v>12</v>
          </cell>
          <cell r="L260">
            <v>12</v>
          </cell>
          <cell r="M260">
            <v>12</v>
          </cell>
          <cell r="N260">
            <v>12</v>
          </cell>
          <cell r="O260">
            <v>12</v>
          </cell>
          <cell r="P260">
            <v>10</v>
          </cell>
          <cell r="Q260">
            <v>4</v>
          </cell>
          <cell r="R260">
            <v>12</v>
          </cell>
          <cell r="S260">
            <v>12</v>
          </cell>
          <cell r="T260">
            <v>12</v>
          </cell>
          <cell r="U260">
            <v>12</v>
          </cell>
          <cell r="V260">
            <v>12</v>
          </cell>
          <cell r="W260">
            <v>12</v>
          </cell>
          <cell r="X260">
            <v>12</v>
          </cell>
          <cell r="Y260">
            <v>12</v>
          </cell>
          <cell r="Z260">
            <v>12</v>
          </cell>
          <cell r="AA260">
            <v>12</v>
          </cell>
          <cell r="AB260">
            <v>10</v>
          </cell>
          <cell r="AC260">
            <v>4</v>
          </cell>
          <cell r="AD260">
            <v>12</v>
          </cell>
          <cell r="AE260">
            <v>12</v>
          </cell>
          <cell r="AF260">
            <v>10</v>
          </cell>
          <cell r="AG260">
            <v>12</v>
          </cell>
          <cell r="AH260">
            <v>0</v>
          </cell>
          <cell r="AI260">
            <v>2</v>
          </cell>
          <cell r="AJ260">
            <v>12</v>
          </cell>
          <cell r="AK260">
            <v>10</v>
          </cell>
          <cell r="AL260">
            <v>2</v>
          </cell>
          <cell r="AM260">
            <v>10</v>
          </cell>
          <cell r="AN260">
            <v>10</v>
          </cell>
          <cell r="AO260">
            <v>12</v>
          </cell>
          <cell r="AP260">
            <v>12</v>
          </cell>
          <cell r="AQ260">
            <v>12</v>
          </cell>
          <cell r="AR260">
            <v>12</v>
          </cell>
          <cell r="AS260">
            <v>10</v>
          </cell>
          <cell r="AT260">
            <v>12</v>
          </cell>
          <cell r="AU260">
            <v>2</v>
          </cell>
        </row>
        <row r="261">
          <cell r="A261" t="str">
            <v>Enlite</v>
          </cell>
          <cell r="B261" t="str">
            <v>chlorimuron</v>
          </cell>
          <cell r="C261" t="str">
            <v>flumioxazin</v>
          </cell>
          <cell r="D261" t="str">
            <v>thifensulfuron</v>
          </cell>
          <cell r="F261">
            <v>12</v>
          </cell>
          <cell r="G261">
            <v>12</v>
          </cell>
          <cell r="H261">
            <v>4</v>
          </cell>
          <cell r="I261">
            <v>4</v>
          </cell>
          <cell r="J261">
            <v>30</v>
          </cell>
          <cell r="K261">
            <v>18</v>
          </cell>
          <cell r="L261">
            <v>30</v>
          </cell>
          <cell r="M261">
            <v>30</v>
          </cell>
          <cell r="N261">
            <v>9</v>
          </cell>
          <cell r="O261">
            <v>30</v>
          </cell>
          <cell r="P261">
            <v>12</v>
          </cell>
          <cell r="Q261">
            <v>9</v>
          </cell>
          <cell r="R261">
            <v>18</v>
          </cell>
          <cell r="S261">
            <v>18</v>
          </cell>
          <cell r="T261">
            <v>9</v>
          </cell>
          <cell r="U261">
            <v>9</v>
          </cell>
          <cell r="V261">
            <v>30</v>
          </cell>
          <cell r="W261">
            <v>18</v>
          </cell>
          <cell r="X261">
            <v>18</v>
          </cell>
          <cell r="Y261">
            <v>18</v>
          </cell>
          <cell r="Z261">
            <v>18</v>
          </cell>
          <cell r="AA261">
            <v>30</v>
          </cell>
          <cell r="AB261">
            <v>12</v>
          </cell>
          <cell r="AC261">
            <v>9</v>
          </cell>
          <cell r="AD261">
            <v>30</v>
          </cell>
          <cell r="AE261">
            <v>18</v>
          </cell>
          <cell r="AF261">
            <v>12</v>
          </cell>
          <cell r="AG261">
            <v>30</v>
          </cell>
          <cell r="AH261">
            <v>0</v>
          </cell>
          <cell r="AI261">
            <v>4</v>
          </cell>
          <cell r="AJ261">
            <v>9</v>
          </cell>
          <cell r="AK261">
            <v>30</v>
          </cell>
          <cell r="AL261">
            <v>9</v>
          </cell>
          <cell r="AM261">
            <v>12</v>
          </cell>
          <cell r="AN261">
            <v>12</v>
          </cell>
          <cell r="AO261">
            <v>30</v>
          </cell>
          <cell r="AP261">
            <v>30</v>
          </cell>
          <cell r="AQ261">
            <v>4</v>
          </cell>
          <cell r="AR261">
            <v>30</v>
          </cell>
          <cell r="AS261">
            <v>30</v>
          </cell>
          <cell r="AT261">
            <v>30</v>
          </cell>
          <cell r="AU261">
            <v>4</v>
          </cell>
        </row>
        <row r="262">
          <cell r="A262" t="str">
            <v>Epic</v>
          </cell>
          <cell r="B262" t="str">
            <v>flufenacet</v>
          </cell>
          <cell r="C262" t="str">
            <v>isoxaflutole</v>
          </cell>
          <cell r="F262">
            <v>12</v>
          </cell>
          <cell r="G262">
            <v>12</v>
          </cell>
          <cell r="H262">
            <v>12</v>
          </cell>
          <cell r="I262">
            <v>12</v>
          </cell>
          <cell r="J262">
            <v>12</v>
          </cell>
          <cell r="K262">
            <v>24</v>
          </cell>
          <cell r="L262">
            <v>24</v>
          </cell>
          <cell r="M262">
            <v>24</v>
          </cell>
          <cell r="N262">
            <v>0</v>
          </cell>
          <cell r="O262">
            <v>24</v>
          </cell>
          <cell r="P262">
            <v>12</v>
          </cell>
          <cell r="Q262">
            <v>24</v>
          </cell>
          <cell r="R262">
            <v>24</v>
          </cell>
          <cell r="S262">
            <v>24</v>
          </cell>
          <cell r="T262">
            <v>12</v>
          </cell>
          <cell r="U262">
            <v>12</v>
          </cell>
          <cell r="V262">
            <v>24</v>
          </cell>
          <cell r="W262">
            <v>24</v>
          </cell>
          <cell r="X262">
            <v>24</v>
          </cell>
          <cell r="Y262">
            <v>12</v>
          </cell>
          <cell r="Z262">
            <v>24</v>
          </cell>
          <cell r="AA262">
            <v>24</v>
          </cell>
          <cell r="AB262">
            <v>12</v>
          </cell>
          <cell r="AC262">
            <v>24</v>
          </cell>
          <cell r="AD262">
            <v>24</v>
          </cell>
          <cell r="AE262">
            <v>24</v>
          </cell>
          <cell r="AF262">
            <v>12</v>
          </cell>
          <cell r="AG262">
            <v>24</v>
          </cell>
          <cell r="AH262">
            <v>6</v>
          </cell>
          <cell r="AI262">
            <v>12</v>
          </cell>
          <cell r="AJ262">
            <v>12</v>
          </cell>
          <cell r="AK262">
            <v>24</v>
          </cell>
          <cell r="AL262">
            <v>24</v>
          </cell>
          <cell r="AM262">
            <v>12</v>
          </cell>
          <cell r="AN262">
            <v>12</v>
          </cell>
          <cell r="AO262">
            <v>12</v>
          </cell>
          <cell r="AP262">
            <v>12</v>
          </cell>
          <cell r="AQ262">
            <v>12</v>
          </cell>
          <cell r="AR262">
            <v>24</v>
          </cell>
          <cell r="AS262">
            <v>12</v>
          </cell>
          <cell r="AT262">
            <v>24</v>
          </cell>
          <cell r="AU262">
            <v>12</v>
          </cell>
        </row>
        <row r="263">
          <cell r="A263" t="str">
            <v>Eptam</v>
          </cell>
          <cell r="B263" t="str">
            <v>EPTC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</row>
        <row r="264">
          <cell r="A264" t="str">
            <v>Eradicane</v>
          </cell>
          <cell r="B264" t="str">
            <v>EPTC</v>
          </cell>
          <cell r="C264" t="str">
            <v>safener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</row>
        <row r="265">
          <cell r="A265" t="str">
            <v>Escort</v>
          </cell>
          <cell r="B265" t="str">
            <v>metsulfuron</v>
          </cell>
          <cell r="F265">
            <v>34</v>
          </cell>
          <cell r="G265">
            <v>34</v>
          </cell>
          <cell r="H265">
            <v>1</v>
          </cell>
          <cell r="I265">
            <v>10</v>
          </cell>
          <cell r="J265">
            <v>34</v>
          </cell>
          <cell r="K265">
            <v>34</v>
          </cell>
          <cell r="L265">
            <v>34</v>
          </cell>
          <cell r="M265">
            <v>34</v>
          </cell>
          <cell r="N265">
            <v>12</v>
          </cell>
          <cell r="O265">
            <v>34</v>
          </cell>
          <cell r="P265">
            <v>34</v>
          </cell>
          <cell r="Q265">
            <v>34</v>
          </cell>
          <cell r="R265">
            <v>34</v>
          </cell>
          <cell r="S265">
            <v>22</v>
          </cell>
          <cell r="T265">
            <v>12</v>
          </cell>
          <cell r="U265">
            <v>12</v>
          </cell>
          <cell r="V265">
            <v>34</v>
          </cell>
          <cell r="W265">
            <v>34</v>
          </cell>
          <cell r="X265">
            <v>34</v>
          </cell>
          <cell r="Y265">
            <v>12</v>
          </cell>
          <cell r="Z265">
            <v>34</v>
          </cell>
          <cell r="AA265">
            <v>34</v>
          </cell>
          <cell r="AB265">
            <v>10</v>
          </cell>
          <cell r="AC265">
            <v>34</v>
          </cell>
          <cell r="AD265">
            <v>34</v>
          </cell>
          <cell r="AE265">
            <v>34</v>
          </cell>
          <cell r="AF265">
            <v>34</v>
          </cell>
          <cell r="AG265">
            <v>22</v>
          </cell>
          <cell r="AH265">
            <v>34</v>
          </cell>
          <cell r="AI265">
            <v>1</v>
          </cell>
          <cell r="AJ265">
            <v>12</v>
          </cell>
          <cell r="AK265">
            <v>34</v>
          </cell>
          <cell r="AL265">
            <v>22</v>
          </cell>
          <cell r="AM265">
            <v>34</v>
          </cell>
          <cell r="AN265">
            <v>34</v>
          </cell>
          <cell r="AO265">
            <v>1</v>
          </cell>
          <cell r="AP265">
            <v>12</v>
          </cell>
          <cell r="AQ265">
            <v>1</v>
          </cell>
          <cell r="AR265">
            <v>34</v>
          </cell>
          <cell r="AS265">
            <v>34</v>
          </cell>
          <cell r="AT265">
            <v>34</v>
          </cell>
          <cell r="AU265">
            <v>1</v>
          </cell>
        </row>
        <row r="266">
          <cell r="A266" t="str">
            <v>Establish</v>
          </cell>
          <cell r="B266" t="str">
            <v>dimethenamid-p</v>
          </cell>
          <cell r="F266">
            <v>12</v>
          </cell>
          <cell r="G266">
            <v>12</v>
          </cell>
          <cell r="H266">
            <v>12</v>
          </cell>
          <cell r="I266">
            <v>12</v>
          </cell>
          <cell r="J266">
            <v>12</v>
          </cell>
          <cell r="K266">
            <v>12</v>
          </cell>
          <cell r="L266">
            <v>12</v>
          </cell>
          <cell r="M266">
            <v>12</v>
          </cell>
          <cell r="N266">
            <v>0</v>
          </cell>
          <cell r="O266">
            <v>12</v>
          </cell>
          <cell r="P266">
            <v>12</v>
          </cell>
          <cell r="Q266">
            <v>0</v>
          </cell>
          <cell r="R266">
            <v>12</v>
          </cell>
          <cell r="S266">
            <v>12</v>
          </cell>
          <cell r="T266">
            <v>0</v>
          </cell>
          <cell r="U266">
            <v>0</v>
          </cell>
          <cell r="V266">
            <v>12</v>
          </cell>
          <cell r="W266">
            <v>12</v>
          </cell>
          <cell r="X266">
            <v>12</v>
          </cell>
          <cell r="Y266">
            <v>12</v>
          </cell>
          <cell r="Z266">
            <v>12</v>
          </cell>
          <cell r="AA266">
            <v>12</v>
          </cell>
          <cell r="AB266">
            <v>12</v>
          </cell>
          <cell r="AC266">
            <v>12</v>
          </cell>
          <cell r="AD266">
            <v>12</v>
          </cell>
          <cell r="AE266">
            <v>12</v>
          </cell>
          <cell r="AF266">
            <v>12</v>
          </cell>
          <cell r="AG266">
            <v>12</v>
          </cell>
          <cell r="AH266">
            <v>0</v>
          </cell>
          <cell r="AI266">
            <v>4</v>
          </cell>
          <cell r="AJ266">
            <v>0</v>
          </cell>
          <cell r="AK266">
            <v>12</v>
          </cell>
          <cell r="AL266">
            <v>12</v>
          </cell>
          <cell r="AM266">
            <v>12</v>
          </cell>
          <cell r="AN266">
            <v>12</v>
          </cell>
          <cell r="AO266">
            <v>12</v>
          </cell>
          <cell r="AP266">
            <v>12</v>
          </cell>
          <cell r="AQ266">
            <v>4</v>
          </cell>
          <cell r="AR266">
            <v>12</v>
          </cell>
          <cell r="AS266">
            <v>12</v>
          </cell>
          <cell r="AT266">
            <v>12</v>
          </cell>
          <cell r="AU266">
            <v>4</v>
          </cell>
        </row>
        <row r="267">
          <cell r="A267" t="str">
            <v>ET</v>
          </cell>
          <cell r="B267" t="str">
            <v>pyraflufen</v>
          </cell>
          <cell r="F267">
            <v>1</v>
          </cell>
          <cell r="G267">
            <v>1</v>
          </cell>
          <cell r="H267">
            <v>1</v>
          </cell>
          <cell r="I267">
            <v>1</v>
          </cell>
          <cell r="J267">
            <v>1</v>
          </cell>
          <cell r="K267">
            <v>1</v>
          </cell>
          <cell r="L267">
            <v>1</v>
          </cell>
          <cell r="M267">
            <v>1</v>
          </cell>
          <cell r="N267">
            <v>0</v>
          </cell>
          <cell r="O267">
            <v>1</v>
          </cell>
          <cell r="P267">
            <v>1</v>
          </cell>
          <cell r="Q267">
            <v>1</v>
          </cell>
          <cell r="R267">
            <v>1</v>
          </cell>
          <cell r="S267">
            <v>1</v>
          </cell>
          <cell r="T267">
            <v>1</v>
          </cell>
          <cell r="U267">
            <v>1</v>
          </cell>
          <cell r="V267">
            <v>1</v>
          </cell>
          <cell r="W267">
            <v>1</v>
          </cell>
          <cell r="X267">
            <v>1</v>
          </cell>
          <cell r="Y267">
            <v>1</v>
          </cell>
          <cell r="Z267">
            <v>1</v>
          </cell>
          <cell r="AA267">
            <v>1</v>
          </cell>
          <cell r="AB267">
            <v>1</v>
          </cell>
          <cell r="AC267">
            <v>1</v>
          </cell>
          <cell r="AD267">
            <v>1</v>
          </cell>
          <cell r="AE267">
            <v>1</v>
          </cell>
          <cell r="AF267">
            <v>1</v>
          </cell>
          <cell r="AG267">
            <v>1</v>
          </cell>
          <cell r="AH267">
            <v>0</v>
          </cell>
          <cell r="AI267">
            <v>0</v>
          </cell>
          <cell r="AJ267">
            <v>1</v>
          </cell>
          <cell r="AK267">
            <v>1</v>
          </cell>
          <cell r="AL267">
            <v>1</v>
          </cell>
          <cell r="AM267">
            <v>1</v>
          </cell>
          <cell r="AN267">
            <v>1</v>
          </cell>
          <cell r="AO267">
            <v>1</v>
          </cell>
          <cell r="AP267">
            <v>1</v>
          </cell>
          <cell r="AQ267">
            <v>1</v>
          </cell>
          <cell r="AR267">
            <v>1</v>
          </cell>
          <cell r="AS267">
            <v>1</v>
          </cell>
          <cell r="AT267">
            <v>1</v>
          </cell>
          <cell r="AU267">
            <v>0</v>
          </cell>
        </row>
        <row r="268">
          <cell r="A268" t="str">
            <v>Everest</v>
          </cell>
          <cell r="B268" t="str">
            <v>flucarbazone</v>
          </cell>
          <cell r="F268">
            <v>24</v>
          </cell>
          <cell r="G268">
            <v>24</v>
          </cell>
          <cell r="H268">
            <v>24</v>
          </cell>
          <cell r="I268">
            <v>9</v>
          </cell>
          <cell r="J268">
            <v>24</v>
          </cell>
          <cell r="K268">
            <v>9</v>
          </cell>
          <cell r="L268">
            <v>24</v>
          </cell>
          <cell r="M268">
            <v>24</v>
          </cell>
          <cell r="N268">
            <v>11</v>
          </cell>
          <cell r="O268">
            <v>24</v>
          </cell>
          <cell r="P268">
            <v>24</v>
          </cell>
          <cell r="Q268">
            <v>9</v>
          </cell>
          <cell r="R268">
            <v>24</v>
          </cell>
          <cell r="S268">
            <v>9</v>
          </cell>
          <cell r="T268">
            <v>24</v>
          </cell>
          <cell r="U268">
            <v>24</v>
          </cell>
          <cell r="V268">
            <v>24</v>
          </cell>
          <cell r="W268">
            <v>9</v>
          </cell>
          <cell r="X268">
            <v>24</v>
          </cell>
          <cell r="Y268">
            <v>24</v>
          </cell>
          <cell r="Z268">
            <v>24</v>
          </cell>
          <cell r="AA268">
            <v>24</v>
          </cell>
          <cell r="AB268">
            <v>24</v>
          </cell>
          <cell r="AC268">
            <v>11</v>
          </cell>
          <cell r="AD268">
            <v>24</v>
          </cell>
          <cell r="AE268">
            <v>24</v>
          </cell>
          <cell r="AF268">
            <v>24</v>
          </cell>
          <cell r="AG268">
            <v>9</v>
          </cell>
          <cell r="AH268">
            <v>9</v>
          </cell>
          <cell r="AI268">
            <v>0</v>
          </cell>
          <cell r="AJ268">
            <v>24</v>
          </cell>
          <cell r="AK268">
            <v>9</v>
          </cell>
          <cell r="AL268">
            <v>9</v>
          </cell>
          <cell r="AM268">
            <v>24</v>
          </cell>
          <cell r="AN268">
            <v>24</v>
          </cell>
          <cell r="AO268">
            <v>24</v>
          </cell>
          <cell r="AP268">
            <v>24</v>
          </cell>
          <cell r="AQ268">
            <v>4</v>
          </cell>
          <cell r="AR268">
            <v>24</v>
          </cell>
          <cell r="AS268">
            <v>24</v>
          </cell>
          <cell r="AT268">
            <v>24</v>
          </cell>
          <cell r="AU268">
            <v>0</v>
          </cell>
        </row>
        <row r="269">
          <cell r="A269" t="str">
            <v>Exceed</v>
          </cell>
          <cell r="B269" t="str">
            <v>prosulfuron</v>
          </cell>
          <cell r="C269" t="str">
            <v>primisulfuron</v>
          </cell>
          <cell r="F269">
            <v>18</v>
          </cell>
          <cell r="G269">
            <v>18</v>
          </cell>
          <cell r="H269">
            <v>3</v>
          </cell>
          <cell r="I269">
            <v>3</v>
          </cell>
          <cell r="J269">
            <v>18</v>
          </cell>
          <cell r="K269">
            <v>10</v>
          </cell>
          <cell r="L269">
            <v>18</v>
          </cell>
          <cell r="M269">
            <v>18</v>
          </cell>
          <cell r="N269">
            <v>1</v>
          </cell>
          <cell r="O269">
            <v>10</v>
          </cell>
          <cell r="P269">
            <v>18</v>
          </cell>
          <cell r="Q269">
            <v>10</v>
          </cell>
          <cell r="R269">
            <v>10</v>
          </cell>
          <cell r="S269">
            <v>18</v>
          </cell>
          <cell r="T269">
            <v>10</v>
          </cell>
          <cell r="U269">
            <v>10</v>
          </cell>
          <cell r="V269">
            <v>18</v>
          </cell>
          <cell r="W269">
            <v>10</v>
          </cell>
          <cell r="X269">
            <v>18</v>
          </cell>
          <cell r="Y269">
            <v>10</v>
          </cell>
          <cell r="Z269">
            <v>10</v>
          </cell>
          <cell r="AA269">
            <v>10</v>
          </cell>
          <cell r="AB269">
            <v>3</v>
          </cell>
          <cell r="AC269">
            <v>10</v>
          </cell>
          <cell r="AD269">
            <v>10</v>
          </cell>
          <cell r="AE269">
            <v>10</v>
          </cell>
          <cell r="AF269">
            <v>18</v>
          </cell>
          <cell r="AG269">
            <v>18</v>
          </cell>
          <cell r="AH269">
            <v>18</v>
          </cell>
          <cell r="AI269">
            <v>3</v>
          </cell>
          <cell r="AJ269">
            <v>10</v>
          </cell>
          <cell r="AK269">
            <v>10</v>
          </cell>
          <cell r="AL269">
            <v>18</v>
          </cell>
          <cell r="AM269">
            <v>18</v>
          </cell>
          <cell r="AN269">
            <v>18</v>
          </cell>
          <cell r="AO269">
            <v>3</v>
          </cell>
          <cell r="AP269">
            <v>10</v>
          </cell>
          <cell r="AQ269">
            <v>3</v>
          </cell>
          <cell r="AR269">
            <v>10</v>
          </cell>
          <cell r="AS269">
            <v>18</v>
          </cell>
          <cell r="AT269">
            <v>10</v>
          </cell>
          <cell r="AU269">
            <v>3</v>
          </cell>
        </row>
        <row r="270">
          <cell r="A270" t="str">
            <v>Expert</v>
          </cell>
          <cell r="B270" t="str">
            <v>s-metolachlor</v>
          </cell>
          <cell r="C270" t="str">
            <v>atrazine</v>
          </cell>
          <cell r="D270" t="str">
            <v>glyphosate</v>
          </cell>
          <cell r="F270">
            <v>24</v>
          </cell>
          <cell r="G270">
            <v>24</v>
          </cell>
          <cell r="H270">
            <v>24</v>
          </cell>
          <cell r="I270">
            <v>24</v>
          </cell>
          <cell r="J270">
            <v>24</v>
          </cell>
          <cell r="K270">
            <v>24</v>
          </cell>
          <cell r="L270">
            <v>24</v>
          </cell>
          <cell r="M270">
            <v>24</v>
          </cell>
          <cell r="N270">
            <v>0</v>
          </cell>
          <cell r="O270">
            <v>24</v>
          </cell>
          <cell r="P270">
            <v>24</v>
          </cell>
          <cell r="Q270">
            <v>24</v>
          </cell>
          <cell r="R270">
            <v>24</v>
          </cell>
          <cell r="S270">
            <v>24</v>
          </cell>
          <cell r="T270">
            <v>2</v>
          </cell>
          <cell r="U270">
            <v>2</v>
          </cell>
          <cell r="V270">
            <v>24</v>
          </cell>
          <cell r="W270">
            <v>24</v>
          </cell>
          <cell r="X270">
            <v>24</v>
          </cell>
          <cell r="Y270">
            <v>24</v>
          </cell>
          <cell r="Z270">
            <v>24</v>
          </cell>
          <cell r="AA270">
            <v>24</v>
          </cell>
          <cell r="AB270">
            <v>24</v>
          </cell>
          <cell r="AC270">
            <v>24</v>
          </cell>
          <cell r="AD270">
            <v>24</v>
          </cell>
          <cell r="AE270">
            <v>24</v>
          </cell>
          <cell r="AF270">
            <v>24</v>
          </cell>
          <cell r="AG270">
            <v>24</v>
          </cell>
          <cell r="AH270">
            <v>12</v>
          </cell>
          <cell r="AI270">
            <v>24</v>
          </cell>
          <cell r="AJ270">
            <v>2</v>
          </cell>
          <cell r="AK270">
            <v>24</v>
          </cell>
          <cell r="AL270">
            <v>24</v>
          </cell>
          <cell r="AM270">
            <v>24</v>
          </cell>
          <cell r="AN270">
            <v>24</v>
          </cell>
          <cell r="AO270">
            <v>24</v>
          </cell>
          <cell r="AP270">
            <v>2</v>
          </cell>
          <cell r="AQ270">
            <v>24</v>
          </cell>
          <cell r="AR270">
            <v>24</v>
          </cell>
          <cell r="AS270">
            <v>24</v>
          </cell>
          <cell r="AT270">
            <v>24</v>
          </cell>
          <cell r="AU270">
            <v>24</v>
          </cell>
        </row>
        <row r="271">
          <cell r="A271" t="str">
            <v>Express</v>
          </cell>
          <cell r="B271" t="str">
            <v>tribenuron</v>
          </cell>
          <cell r="F271">
            <v>2</v>
          </cell>
          <cell r="G271">
            <v>2</v>
          </cell>
          <cell r="H271">
            <v>2</v>
          </cell>
          <cell r="I271">
            <v>0</v>
          </cell>
          <cell r="J271">
            <v>2</v>
          </cell>
          <cell r="K271">
            <v>2</v>
          </cell>
          <cell r="L271">
            <v>2</v>
          </cell>
          <cell r="M271">
            <v>2</v>
          </cell>
          <cell r="N271">
            <v>2</v>
          </cell>
          <cell r="O271">
            <v>2</v>
          </cell>
          <cell r="P271">
            <v>2</v>
          </cell>
          <cell r="Q271">
            <v>2</v>
          </cell>
          <cell r="R271">
            <v>2</v>
          </cell>
          <cell r="S271">
            <v>2</v>
          </cell>
          <cell r="T271">
            <v>2</v>
          </cell>
          <cell r="U271">
            <v>2</v>
          </cell>
          <cell r="V271">
            <v>2</v>
          </cell>
          <cell r="W271">
            <v>2</v>
          </cell>
          <cell r="X271">
            <v>2</v>
          </cell>
          <cell r="Y271">
            <v>2</v>
          </cell>
          <cell r="Z271">
            <v>2</v>
          </cell>
          <cell r="AA271">
            <v>2</v>
          </cell>
          <cell r="AB271">
            <v>2</v>
          </cell>
          <cell r="AC271">
            <v>2</v>
          </cell>
          <cell r="AD271">
            <v>2</v>
          </cell>
          <cell r="AE271">
            <v>2</v>
          </cell>
          <cell r="AF271">
            <v>2</v>
          </cell>
          <cell r="AG271">
            <v>2</v>
          </cell>
          <cell r="AH271">
            <v>2</v>
          </cell>
          <cell r="AI271">
            <v>0</v>
          </cell>
          <cell r="AJ271">
            <v>2</v>
          </cell>
          <cell r="AK271">
            <v>2</v>
          </cell>
          <cell r="AL271">
            <v>2</v>
          </cell>
          <cell r="AM271">
            <v>2</v>
          </cell>
          <cell r="AN271">
            <v>2</v>
          </cell>
          <cell r="AO271">
            <v>2</v>
          </cell>
          <cell r="AP271">
            <v>2</v>
          </cell>
          <cell r="AQ271">
            <v>0</v>
          </cell>
          <cell r="AR271">
            <v>2</v>
          </cell>
          <cell r="AS271">
            <v>2</v>
          </cell>
          <cell r="AT271">
            <v>2</v>
          </cell>
          <cell r="AU271">
            <v>0</v>
          </cell>
        </row>
        <row r="272">
          <cell r="A272" t="str">
            <v>Extreme</v>
          </cell>
          <cell r="B272" t="str">
            <v>imazethapyr</v>
          </cell>
          <cell r="C272" t="str">
            <v>glyphosate</v>
          </cell>
          <cell r="F272">
            <v>4</v>
          </cell>
          <cell r="G272">
            <v>4</v>
          </cell>
          <cell r="H272">
            <v>4</v>
          </cell>
          <cell r="I272">
            <v>9.5</v>
          </cell>
          <cell r="J272">
            <v>40</v>
          </cell>
          <cell r="K272">
            <v>40</v>
          </cell>
          <cell r="L272">
            <v>40</v>
          </cell>
          <cell r="M272">
            <v>40</v>
          </cell>
          <cell r="N272">
            <v>8.5</v>
          </cell>
          <cell r="O272">
            <v>4</v>
          </cell>
          <cell r="P272">
            <v>4</v>
          </cell>
          <cell r="Q272">
            <v>4</v>
          </cell>
          <cell r="R272">
            <v>40</v>
          </cell>
          <cell r="S272">
            <v>26</v>
          </cell>
          <cell r="T272">
            <v>18</v>
          </cell>
          <cell r="U272">
            <v>18</v>
          </cell>
          <cell r="V272">
            <v>40</v>
          </cell>
          <cell r="W272">
            <v>40</v>
          </cell>
          <cell r="X272">
            <v>40</v>
          </cell>
          <cell r="Y272">
            <v>40</v>
          </cell>
          <cell r="Z272">
            <v>40</v>
          </cell>
          <cell r="AA272">
            <v>40</v>
          </cell>
          <cell r="AB272">
            <v>18</v>
          </cell>
          <cell r="AC272">
            <v>4</v>
          </cell>
          <cell r="AD272">
            <v>40</v>
          </cell>
          <cell r="AE272">
            <v>40</v>
          </cell>
          <cell r="AF272">
            <v>4</v>
          </cell>
          <cell r="AG272">
            <v>18</v>
          </cell>
          <cell r="AH272">
            <v>0</v>
          </cell>
          <cell r="AI272">
            <v>4</v>
          </cell>
          <cell r="AJ272">
            <v>18</v>
          </cell>
          <cell r="AK272">
            <v>40</v>
          </cell>
          <cell r="AL272">
            <v>18</v>
          </cell>
          <cell r="AM272">
            <v>4</v>
          </cell>
          <cell r="AN272">
            <v>4</v>
          </cell>
          <cell r="AO272">
            <v>4</v>
          </cell>
          <cell r="AP272">
            <v>18</v>
          </cell>
          <cell r="AQ272">
            <v>4</v>
          </cell>
          <cell r="AR272">
            <v>40</v>
          </cell>
          <cell r="AS272">
            <v>4</v>
          </cell>
          <cell r="AT272">
            <v>40</v>
          </cell>
          <cell r="AU272">
            <v>4</v>
          </cell>
        </row>
        <row r="273">
          <cell r="A273" t="str">
            <v>Far-go</v>
          </cell>
          <cell r="B273" t="str">
            <v>triallate</v>
          </cell>
          <cell r="F273">
            <v>12</v>
          </cell>
          <cell r="G273">
            <v>12</v>
          </cell>
          <cell r="H273">
            <v>12</v>
          </cell>
          <cell r="I273">
            <v>0</v>
          </cell>
          <cell r="J273">
            <v>12</v>
          </cell>
          <cell r="K273">
            <v>12</v>
          </cell>
          <cell r="L273">
            <v>12</v>
          </cell>
          <cell r="M273">
            <v>12</v>
          </cell>
          <cell r="N273">
            <v>12</v>
          </cell>
          <cell r="O273">
            <v>12</v>
          </cell>
          <cell r="P273">
            <v>12</v>
          </cell>
          <cell r="Q273">
            <v>12</v>
          </cell>
          <cell r="R273">
            <v>12</v>
          </cell>
          <cell r="S273">
            <v>12</v>
          </cell>
          <cell r="T273">
            <v>12</v>
          </cell>
          <cell r="U273">
            <v>12</v>
          </cell>
          <cell r="V273">
            <v>12</v>
          </cell>
          <cell r="W273">
            <v>12</v>
          </cell>
          <cell r="X273">
            <v>0</v>
          </cell>
          <cell r="Y273">
            <v>12</v>
          </cell>
          <cell r="Z273">
            <v>12</v>
          </cell>
          <cell r="AA273">
            <v>12</v>
          </cell>
          <cell r="AB273">
            <v>12</v>
          </cell>
          <cell r="AC273">
            <v>0</v>
          </cell>
          <cell r="AD273">
            <v>12</v>
          </cell>
          <cell r="AE273">
            <v>12</v>
          </cell>
          <cell r="AF273">
            <v>12</v>
          </cell>
          <cell r="AG273">
            <v>12</v>
          </cell>
          <cell r="AH273">
            <v>12</v>
          </cell>
          <cell r="AI273">
            <v>12</v>
          </cell>
          <cell r="AJ273">
            <v>0</v>
          </cell>
          <cell r="AK273">
            <v>0</v>
          </cell>
          <cell r="AL273">
            <v>12</v>
          </cell>
          <cell r="AM273">
            <v>12</v>
          </cell>
          <cell r="AN273">
            <v>12</v>
          </cell>
          <cell r="AO273">
            <v>12</v>
          </cell>
          <cell r="AP273">
            <v>12</v>
          </cell>
          <cell r="AQ273">
            <v>0</v>
          </cell>
          <cell r="AR273">
            <v>12</v>
          </cell>
          <cell r="AS273">
            <v>12</v>
          </cell>
          <cell r="AT273">
            <v>12</v>
          </cell>
          <cell r="AU273">
            <v>0</v>
          </cell>
        </row>
        <row r="274">
          <cell r="A274" t="str">
            <v>Finesse</v>
          </cell>
          <cell r="B274" t="str">
            <v>chlorsulfuron</v>
          </cell>
          <cell r="C274" t="str">
            <v>metsulfuron</v>
          </cell>
          <cell r="F274">
            <v>34</v>
          </cell>
          <cell r="G274">
            <v>34</v>
          </cell>
          <cell r="H274">
            <v>1</v>
          </cell>
          <cell r="I274">
            <v>10</v>
          </cell>
          <cell r="J274">
            <v>34</v>
          </cell>
          <cell r="K274">
            <v>34</v>
          </cell>
          <cell r="L274">
            <v>34</v>
          </cell>
          <cell r="M274">
            <v>34</v>
          </cell>
          <cell r="N274">
            <v>12</v>
          </cell>
          <cell r="O274">
            <v>34</v>
          </cell>
          <cell r="P274">
            <v>34</v>
          </cell>
          <cell r="Q274">
            <v>34</v>
          </cell>
          <cell r="R274">
            <v>34</v>
          </cell>
          <cell r="S274">
            <v>22</v>
          </cell>
          <cell r="T274">
            <v>12</v>
          </cell>
          <cell r="U274">
            <v>12</v>
          </cell>
          <cell r="V274">
            <v>34</v>
          </cell>
          <cell r="W274">
            <v>34</v>
          </cell>
          <cell r="X274">
            <v>34</v>
          </cell>
          <cell r="Y274">
            <v>12</v>
          </cell>
          <cell r="Z274">
            <v>34</v>
          </cell>
          <cell r="AA274">
            <v>34</v>
          </cell>
          <cell r="AB274">
            <v>10</v>
          </cell>
          <cell r="AC274">
            <v>34</v>
          </cell>
          <cell r="AD274">
            <v>34</v>
          </cell>
          <cell r="AE274">
            <v>34</v>
          </cell>
          <cell r="AF274">
            <v>34</v>
          </cell>
          <cell r="AG274">
            <v>22</v>
          </cell>
          <cell r="AH274">
            <v>34</v>
          </cell>
          <cell r="AI274">
            <v>1</v>
          </cell>
          <cell r="AJ274">
            <v>12</v>
          </cell>
          <cell r="AK274">
            <v>34</v>
          </cell>
          <cell r="AL274">
            <v>22</v>
          </cell>
          <cell r="AM274">
            <v>34</v>
          </cell>
          <cell r="AN274">
            <v>34</v>
          </cell>
          <cell r="AO274">
            <v>1</v>
          </cell>
          <cell r="AP274">
            <v>12</v>
          </cell>
          <cell r="AQ274">
            <v>1</v>
          </cell>
          <cell r="AR274">
            <v>34</v>
          </cell>
          <cell r="AS274">
            <v>34</v>
          </cell>
          <cell r="AT274">
            <v>34</v>
          </cell>
          <cell r="AU274">
            <v>1</v>
          </cell>
        </row>
        <row r="275">
          <cell r="A275" t="str">
            <v>FirstRate</v>
          </cell>
          <cell r="B275" t="str">
            <v>cloransulam</v>
          </cell>
          <cell r="F275">
            <v>9</v>
          </cell>
          <cell r="G275">
            <v>9</v>
          </cell>
          <cell r="H275">
            <v>3</v>
          </cell>
          <cell r="I275">
            <v>30</v>
          </cell>
          <cell r="J275">
            <v>30</v>
          </cell>
          <cell r="K275">
            <v>30</v>
          </cell>
          <cell r="L275">
            <v>30</v>
          </cell>
          <cell r="M275">
            <v>30</v>
          </cell>
          <cell r="N275">
            <v>9</v>
          </cell>
          <cell r="O275">
            <v>9</v>
          </cell>
          <cell r="P275">
            <v>9</v>
          </cell>
          <cell r="Q275">
            <v>9</v>
          </cell>
          <cell r="R275">
            <v>30</v>
          </cell>
          <cell r="S275">
            <v>30</v>
          </cell>
          <cell r="T275">
            <v>9</v>
          </cell>
          <cell r="U275">
            <v>9</v>
          </cell>
          <cell r="V275">
            <v>30</v>
          </cell>
          <cell r="W275">
            <v>30</v>
          </cell>
          <cell r="X275">
            <v>30</v>
          </cell>
          <cell r="Y275">
            <v>30</v>
          </cell>
          <cell r="Z275">
            <v>30</v>
          </cell>
          <cell r="AA275">
            <v>30</v>
          </cell>
          <cell r="AB275">
            <v>30</v>
          </cell>
          <cell r="AC275">
            <v>30</v>
          </cell>
          <cell r="AD275">
            <v>30</v>
          </cell>
          <cell r="AE275">
            <v>30</v>
          </cell>
          <cell r="AF275">
            <v>9</v>
          </cell>
          <cell r="AG275">
            <v>30</v>
          </cell>
          <cell r="AH275">
            <v>0</v>
          </cell>
          <cell r="AI275">
            <v>3</v>
          </cell>
          <cell r="AJ275">
            <v>9</v>
          </cell>
          <cell r="AK275">
            <v>30</v>
          </cell>
          <cell r="AL275">
            <v>30</v>
          </cell>
          <cell r="AM275">
            <v>9</v>
          </cell>
          <cell r="AN275">
            <v>9</v>
          </cell>
          <cell r="AO275">
            <v>3</v>
          </cell>
          <cell r="AP275">
            <v>9</v>
          </cell>
          <cell r="AQ275">
            <v>3</v>
          </cell>
          <cell r="AR275">
            <v>30</v>
          </cell>
          <cell r="AS275">
            <v>9</v>
          </cell>
          <cell r="AT275">
            <v>30</v>
          </cell>
          <cell r="AU275">
            <v>3</v>
          </cell>
        </row>
        <row r="276">
          <cell r="A276" t="str">
            <v xml:space="preserve">Flexstar L </v>
          </cell>
          <cell r="B276" t="str">
            <v>fomesafen</v>
          </cell>
          <cell r="F276">
            <v>18</v>
          </cell>
          <cell r="G276">
            <v>18</v>
          </cell>
          <cell r="H276">
            <v>4</v>
          </cell>
          <cell r="I276">
            <v>4</v>
          </cell>
          <cell r="J276">
            <v>18</v>
          </cell>
          <cell r="K276">
            <v>18</v>
          </cell>
          <cell r="L276">
            <v>18</v>
          </cell>
          <cell r="M276">
            <v>18</v>
          </cell>
          <cell r="N276">
            <v>10</v>
          </cell>
          <cell r="O276">
            <v>10</v>
          </cell>
          <cell r="P276">
            <v>18</v>
          </cell>
          <cell r="Q276">
            <v>10</v>
          </cell>
          <cell r="R276">
            <v>18</v>
          </cell>
          <cell r="S276">
            <v>18</v>
          </cell>
          <cell r="T276">
            <v>18</v>
          </cell>
          <cell r="U276">
            <v>18</v>
          </cell>
          <cell r="V276">
            <v>18</v>
          </cell>
          <cell r="W276">
            <v>18</v>
          </cell>
          <cell r="X276">
            <v>18</v>
          </cell>
          <cell r="Y276">
            <v>18</v>
          </cell>
          <cell r="Z276">
            <v>18</v>
          </cell>
          <cell r="AA276">
            <v>18</v>
          </cell>
          <cell r="AB276">
            <v>4</v>
          </cell>
          <cell r="AC276">
            <v>10</v>
          </cell>
          <cell r="AD276">
            <v>18</v>
          </cell>
          <cell r="AE276">
            <v>18</v>
          </cell>
          <cell r="AF276">
            <v>18</v>
          </cell>
          <cell r="AG276">
            <v>18</v>
          </cell>
          <cell r="AH276">
            <v>0</v>
          </cell>
          <cell r="AI276">
            <v>4</v>
          </cell>
          <cell r="AJ276">
            <v>18</v>
          </cell>
          <cell r="AK276">
            <v>18</v>
          </cell>
          <cell r="AL276">
            <v>18</v>
          </cell>
          <cell r="AM276">
            <v>18</v>
          </cell>
          <cell r="AN276">
            <v>18</v>
          </cell>
          <cell r="AO276">
            <v>4</v>
          </cell>
          <cell r="AP276">
            <v>18</v>
          </cell>
          <cell r="AQ276">
            <v>4</v>
          </cell>
          <cell r="AR276">
            <v>18</v>
          </cell>
          <cell r="AS276">
            <v>18</v>
          </cell>
          <cell r="AT276">
            <v>18</v>
          </cell>
          <cell r="AU276">
            <v>4</v>
          </cell>
        </row>
        <row r="277">
          <cell r="A277" t="str">
            <v>Flexstar L</v>
          </cell>
          <cell r="B277" t="str">
            <v>fomesafen</v>
          </cell>
          <cell r="F277">
            <v>18</v>
          </cell>
          <cell r="G277">
            <v>18</v>
          </cell>
          <cell r="H277">
            <v>4</v>
          </cell>
          <cell r="I277">
            <v>4</v>
          </cell>
          <cell r="J277">
            <v>18</v>
          </cell>
          <cell r="K277">
            <v>18</v>
          </cell>
          <cell r="L277">
            <v>18</v>
          </cell>
          <cell r="M277">
            <v>18</v>
          </cell>
          <cell r="N277">
            <v>10</v>
          </cell>
          <cell r="O277">
            <v>10</v>
          </cell>
          <cell r="P277">
            <v>18</v>
          </cell>
          <cell r="Q277">
            <v>10</v>
          </cell>
          <cell r="R277">
            <v>18</v>
          </cell>
          <cell r="S277">
            <v>18</v>
          </cell>
          <cell r="T277">
            <v>18</v>
          </cell>
          <cell r="U277">
            <v>18</v>
          </cell>
          <cell r="V277">
            <v>18</v>
          </cell>
          <cell r="W277">
            <v>18</v>
          </cell>
          <cell r="X277">
            <v>18</v>
          </cell>
          <cell r="Y277">
            <v>18</v>
          </cell>
          <cell r="Z277">
            <v>18</v>
          </cell>
          <cell r="AA277">
            <v>18</v>
          </cell>
          <cell r="AB277">
            <v>4</v>
          </cell>
          <cell r="AC277">
            <v>10</v>
          </cell>
          <cell r="AD277">
            <v>18</v>
          </cell>
          <cell r="AE277">
            <v>18</v>
          </cell>
          <cell r="AF277">
            <v>18</v>
          </cell>
          <cell r="AG277">
            <v>18</v>
          </cell>
          <cell r="AH277">
            <v>0</v>
          </cell>
          <cell r="AI277">
            <v>4</v>
          </cell>
          <cell r="AJ277">
            <v>18</v>
          </cell>
          <cell r="AK277">
            <v>18</v>
          </cell>
          <cell r="AL277">
            <v>18</v>
          </cell>
          <cell r="AM277">
            <v>18</v>
          </cell>
          <cell r="AN277">
            <v>18</v>
          </cell>
          <cell r="AO277">
            <v>4</v>
          </cell>
          <cell r="AP277">
            <v>18</v>
          </cell>
          <cell r="AQ277">
            <v>4</v>
          </cell>
          <cell r="AR277">
            <v>18</v>
          </cell>
          <cell r="AS277">
            <v>18</v>
          </cell>
          <cell r="AT277">
            <v>18</v>
          </cell>
          <cell r="AU277">
            <v>4</v>
          </cell>
        </row>
        <row r="278">
          <cell r="A278" t="str">
            <v>Fusilade DX</v>
          </cell>
          <cell r="B278" t="str">
            <v>fluazifop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</row>
        <row r="279">
          <cell r="A279" t="str">
            <v>Fusion</v>
          </cell>
          <cell r="B279" t="str">
            <v>fluazifop</v>
          </cell>
          <cell r="C279" t="str">
            <v>fenoxaprop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</row>
        <row r="280">
          <cell r="A280" t="str">
            <v>Gangster</v>
          </cell>
          <cell r="B280" t="str">
            <v>flumioxazin</v>
          </cell>
          <cell r="C280" t="str">
            <v>cloransulam</v>
          </cell>
          <cell r="F280">
            <v>30</v>
          </cell>
          <cell r="G280">
            <v>30</v>
          </cell>
          <cell r="H280">
            <v>30</v>
          </cell>
          <cell r="I280">
            <v>30</v>
          </cell>
          <cell r="J280">
            <v>30</v>
          </cell>
          <cell r="K280">
            <v>30</v>
          </cell>
          <cell r="L280">
            <v>30</v>
          </cell>
          <cell r="M280">
            <v>30</v>
          </cell>
          <cell r="N280">
            <v>9</v>
          </cell>
          <cell r="O280">
            <v>30</v>
          </cell>
          <cell r="P280">
            <v>30</v>
          </cell>
          <cell r="Q280">
            <v>9</v>
          </cell>
          <cell r="R280">
            <v>30</v>
          </cell>
          <cell r="S280">
            <v>30</v>
          </cell>
          <cell r="T280">
            <v>9</v>
          </cell>
          <cell r="U280">
            <v>9</v>
          </cell>
          <cell r="V280">
            <v>30</v>
          </cell>
          <cell r="W280">
            <v>30</v>
          </cell>
          <cell r="X280">
            <v>30</v>
          </cell>
          <cell r="Y280">
            <v>30</v>
          </cell>
          <cell r="Z280">
            <v>30</v>
          </cell>
          <cell r="AA280">
            <v>30</v>
          </cell>
          <cell r="AB280">
            <v>9</v>
          </cell>
          <cell r="AC280">
            <v>9</v>
          </cell>
          <cell r="AD280">
            <v>30</v>
          </cell>
          <cell r="AE280">
            <v>30</v>
          </cell>
          <cell r="AF280">
            <v>30</v>
          </cell>
          <cell r="AG280">
            <v>30</v>
          </cell>
          <cell r="AH280">
            <v>0</v>
          </cell>
          <cell r="AI280">
            <v>3</v>
          </cell>
          <cell r="AJ280">
            <v>9</v>
          </cell>
          <cell r="AK280">
            <v>30</v>
          </cell>
          <cell r="AL280">
            <v>30</v>
          </cell>
          <cell r="AM280">
            <v>30</v>
          </cell>
          <cell r="AN280">
            <v>30</v>
          </cell>
          <cell r="AO280">
            <v>30</v>
          </cell>
          <cell r="AP280">
            <v>30</v>
          </cell>
          <cell r="AQ280">
            <v>3</v>
          </cell>
          <cell r="AR280">
            <v>30</v>
          </cell>
          <cell r="AS280">
            <v>30</v>
          </cell>
          <cell r="AT280">
            <v>30</v>
          </cell>
          <cell r="AU280">
            <v>3</v>
          </cell>
        </row>
        <row r="281">
          <cell r="A281" t="str">
            <v>Glean XP</v>
          </cell>
          <cell r="B281" t="str">
            <v>chlorsulfuron</v>
          </cell>
          <cell r="F281">
            <v>34</v>
          </cell>
          <cell r="G281">
            <v>34</v>
          </cell>
          <cell r="H281">
            <v>4</v>
          </cell>
          <cell r="I281">
            <v>16</v>
          </cell>
          <cell r="J281">
            <v>34</v>
          </cell>
          <cell r="K281">
            <v>34</v>
          </cell>
          <cell r="L281">
            <v>34</v>
          </cell>
          <cell r="M281">
            <v>34</v>
          </cell>
          <cell r="N281">
            <v>24</v>
          </cell>
          <cell r="O281">
            <v>34</v>
          </cell>
          <cell r="P281">
            <v>34</v>
          </cell>
          <cell r="Q281">
            <v>34</v>
          </cell>
          <cell r="R281">
            <v>34</v>
          </cell>
          <cell r="S281">
            <v>22</v>
          </cell>
          <cell r="T281">
            <v>24</v>
          </cell>
          <cell r="U281">
            <v>24</v>
          </cell>
          <cell r="V281">
            <v>34</v>
          </cell>
          <cell r="W281">
            <v>34</v>
          </cell>
          <cell r="X281">
            <v>34</v>
          </cell>
          <cell r="Y281">
            <v>24</v>
          </cell>
          <cell r="Z281">
            <v>34</v>
          </cell>
          <cell r="AA281">
            <v>34</v>
          </cell>
          <cell r="AB281">
            <v>10</v>
          </cell>
          <cell r="AC281">
            <v>34</v>
          </cell>
          <cell r="AD281">
            <v>34</v>
          </cell>
          <cell r="AE281">
            <v>34</v>
          </cell>
          <cell r="AF281">
            <v>34</v>
          </cell>
          <cell r="AG281">
            <v>22</v>
          </cell>
          <cell r="AH281">
            <v>24</v>
          </cell>
          <cell r="AI281">
            <v>4</v>
          </cell>
          <cell r="AJ281">
            <v>24</v>
          </cell>
          <cell r="AK281">
            <v>34</v>
          </cell>
          <cell r="AL281">
            <v>22</v>
          </cell>
          <cell r="AM281">
            <v>34</v>
          </cell>
          <cell r="AN281">
            <v>34</v>
          </cell>
          <cell r="AO281">
            <v>4</v>
          </cell>
          <cell r="AP281">
            <v>12</v>
          </cell>
          <cell r="AQ281">
            <v>4</v>
          </cell>
          <cell r="AR281">
            <v>34</v>
          </cell>
          <cell r="AS281">
            <v>34</v>
          </cell>
          <cell r="AT281">
            <v>34</v>
          </cell>
          <cell r="AU281">
            <v>4</v>
          </cell>
        </row>
        <row r="282">
          <cell r="A282" t="str">
            <v>Glyphosate</v>
          </cell>
          <cell r="B282" t="str">
            <v>glyphosate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</row>
        <row r="283">
          <cell r="A283" t="str">
            <v>G-Max Lite</v>
          </cell>
          <cell r="B283" t="str">
            <v>dimethenamid-p</v>
          </cell>
          <cell r="C283" t="str">
            <v>atrazine</v>
          </cell>
          <cell r="F283">
            <v>24</v>
          </cell>
          <cell r="G283">
            <v>24</v>
          </cell>
          <cell r="H283">
            <v>24</v>
          </cell>
          <cell r="I283">
            <v>24</v>
          </cell>
          <cell r="J283">
            <v>24</v>
          </cell>
          <cell r="K283">
            <v>24</v>
          </cell>
          <cell r="L283">
            <v>24</v>
          </cell>
          <cell r="M283">
            <v>24</v>
          </cell>
          <cell r="N283">
            <v>0</v>
          </cell>
          <cell r="O283">
            <v>24</v>
          </cell>
          <cell r="P283">
            <v>24</v>
          </cell>
          <cell r="Q283">
            <v>24</v>
          </cell>
          <cell r="R283">
            <v>24</v>
          </cell>
          <cell r="S283">
            <v>24</v>
          </cell>
          <cell r="T283">
            <v>0</v>
          </cell>
          <cell r="U283">
            <v>0</v>
          </cell>
          <cell r="V283">
            <v>24</v>
          </cell>
          <cell r="W283">
            <v>24</v>
          </cell>
          <cell r="X283">
            <v>24</v>
          </cell>
          <cell r="Y283">
            <v>24</v>
          </cell>
          <cell r="Z283">
            <v>24</v>
          </cell>
          <cell r="AA283">
            <v>24</v>
          </cell>
          <cell r="AB283">
            <v>24</v>
          </cell>
          <cell r="AC283">
            <v>24</v>
          </cell>
          <cell r="AD283">
            <v>24</v>
          </cell>
          <cell r="AE283">
            <v>24</v>
          </cell>
          <cell r="AF283">
            <v>24</v>
          </cell>
          <cell r="AG283">
            <v>24</v>
          </cell>
          <cell r="AH283">
            <v>12</v>
          </cell>
          <cell r="AI283">
            <v>24</v>
          </cell>
          <cell r="AJ283">
            <v>0</v>
          </cell>
          <cell r="AK283">
            <v>24</v>
          </cell>
          <cell r="AL283">
            <v>24</v>
          </cell>
          <cell r="AM283">
            <v>24</v>
          </cell>
          <cell r="AN283">
            <v>24</v>
          </cell>
          <cell r="AO283">
            <v>24</v>
          </cell>
          <cell r="AP283">
            <v>0</v>
          </cell>
          <cell r="AQ283">
            <v>24</v>
          </cell>
          <cell r="AR283">
            <v>24</v>
          </cell>
          <cell r="AS283">
            <v>24</v>
          </cell>
          <cell r="AT283">
            <v>24</v>
          </cell>
          <cell r="AU283">
            <v>24</v>
          </cell>
        </row>
        <row r="284">
          <cell r="A284" t="str">
            <v>Gramoxone</v>
          </cell>
          <cell r="B284" t="str">
            <v>paraquat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</row>
        <row r="285">
          <cell r="A285" t="str">
            <v>Gramoxone Inteon</v>
          </cell>
          <cell r="B285" t="str">
            <v>paraquat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</row>
        <row r="286">
          <cell r="A286" t="str">
            <v>Gramoxone Max</v>
          </cell>
          <cell r="B286" t="str">
            <v>paraquat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</row>
        <row r="287">
          <cell r="A287" t="str">
            <v>Grazon</v>
          </cell>
          <cell r="B287" t="str">
            <v>picloram</v>
          </cell>
          <cell r="C287" t="str">
            <v>2,4-D</v>
          </cell>
          <cell r="F287">
            <v>36</v>
          </cell>
          <cell r="G287">
            <v>36</v>
          </cell>
          <cell r="H287">
            <v>12</v>
          </cell>
          <cell r="I287">
            <v>12</v>
          </cell>
          <cell r="J287">
            <v>36</v>
          </cell>
          <cell r="K287">
            <v>36</v>
          </cell>
          <cell r="L287">
            <v>36</v>
          </cell>
          <cell r="M287">
            <v>36</v>
          </cell>
          <cell r="N287">
            <v>24</v>
          </cell>
          <cell r="O287">
            <v>12</v>
          </cell>
          <cell r="P287">
            <v>36</v>
          </cell>
          <cell r="Q287">
            <v>12</v>
          </cell>
          <cell r="R287">
            <v>36</v>
          </cell>
          <cell r="S287">
            <v>36</v>
          </cell>
          <cell r="T287">
            <v>24</v>
          </cell>
          <cell r="U287">
            <v>24</v>
          </cell>
          <cell r="V287">
            <v>36</v>
          </cell>
          <cell r="W287">
            <v>36</v>
          </cell>
          <cell r="X287">
            <v>36</v>
          </cell>
          <cell r="Y287">
            <v>24</v>
          </cell>
          <cell r="Z287">
            <v>36</v>
          </cell>
          <cell r="AA287">
            <v>36</v>
          </cell>
          <cell r="AB287">
            <v>36</v>
          </cell>
          <cell r="AC287">
            <v>12</v>
          </cell>
          <cell r="AD287">
            <v>36</v>
          </cell>
          <cell r="AE287">
            <v>36</v>
          </cell>
          <cell r="AF287">
            <v>36</v>
          </cell>
          <cell r="AG287">
            <v>36</v>
          </cell>
          <cell r="AH287">
            <v>36</v>
          </cell>
          <cell r="AI287">
            <v>12</v>
          </cell>
          <cell r="AJ287">
            <v>24</v>
          </cell>
          <cell r="AK287">
            <v>36</v>
          </cell>
          <cell r="AL287">
            <v>36</v>
          </cell>
          <cell r="AM287">
            <v>36</v>
          </cell>
          <cell r="AN287">
            <v>36</v>
          </cell>
          <cell r="AO287">
            <v>12</v>
          </cell>
          <cell r="AP287">
            <v>24</v>
          </cell>
          <cell r="AQ287">
            <v>12</v>
          </cell>
          <cell r="AR287">
            <v>36</v>
          </cell>
          <cell r="AS287">
            <v>36</v>
          </cell>
          <cell r="AT287">
            <v>36</v>
          </cell>
          <cell r="AU287">
            <v>12</v>
          </cell>
        </row>
        <row r="288">
          <cell r="A288" t="str">
            <v>Halex GT</v>
          </cell>
          <cell r="B288" t="str">
            <v>s-metolachlor</v>
          </cell>
          <cell r="C288" t="str">
            <v>glyphosate</v>
          </cell>
          <cell r="D288" t="str">
            <v>mesotrione</v>
          </cell>
          <cell r="F288">
            <v>18</v>
          </cell>
          <cell r="G288">
            <v>18</v>
          </cell>
          <cell r="H288">
            <v>4.5</v>
          </cell>
          <cell r="I288">
            <v>4.5</v>
          </cell>
          <cell r="J288">
            <v>18</v>
          </cell>
          <cell r="K288">
            <v>12</v>
          </cell>
          <cell r="L288">
            <v>18</v>
          </cell>
          <cell r="M288">
            <v>18</v>
          </cell>
          <cell r="N288">
            <v>0</v>
          </cell>
          <cell r="O288">
            <v>18</v>
          </cell>
          <cell r="P288">
            <v>18</v>
          </cell>
          <cell r="Q288">
            <v>18</v>
          </cell>
          <cell r="R288">
            <v>12</v>
          </cell>
          <cell r="S288">
            <v>18</v>
          </cell>
          <cell r="T288">
            <v>12</v>
          </cell>
          <cell r="U288">
            <v>12</v>
          </cell>
          <cell r="V288">
            <v>18</v>
          </cell>
          <cell r="W288">
            <v>12</v>
          </cell>
          <cell r="X288">
            <v>18</v>
          </cell>
          <cell r="Y288">
            <v>18</v>
          </cell>
          <cell r="Z288">
            <v>12</v>
          </cell>
          <cell r="AA288">
            <v>12</v>
          </cell>
          <cell r="AB288">
            <v>4.5</v>
          </cell>
          <cell r="AC288">
            <v>18</v>
          </cell>
          <cell r="AD288">
            <v>12</v>
          </cell>
          <cell r="AE288">
            <v>12</v>
          </cell>
          <cell r="AF288">
            <v>18</v>
          </cell>
          <cell r="AG288">
            <v>18</v>
          </cell>
          <cell r="AH288">
            <v>12</v>
          </cell>
          <cell r="AI288">
            <v>4.5</v>
          </cell>
          <cell r="AJ288">
            <v>12</v>
          </cell>
          <cell r="AK288">
            <v>12</v>
          </cell>
          <cell r="AL288">
            <v>12</v>
          </cell>
          <cell r="AM288">
            <v>18</v>
          </cell>
          <cell r="AN288">
            <v>18</v>
          </cell>
          <cell r="AO288">
            <v>4.5</v>
          </cell>
          <cell r="AP288">
            <v>12</v>
          </cell>
          <cell r="AQ288">
            <v>4.5</v>
          </cell>
          <cell r="AR288">
            <v>12</v>
          </cell>
          <cell r="AS288">
            <v>18</v>
          </cell>
          <cell r="AT288">
            <v>12</v>
          </cell>
          <cell r="AU288">
            <v>4.5</v>
          </cell>
        </row>
        <row r="289">
          <cell r="A289" t="str">
            <v>Harmony Extra</v>
          </cell>
          <cell r="B289" t="str">
            <v>thifensulfuron</v>
          </cell>
          <cell r="C289" t="str">
            <v>tribenuron</v>
          </cell>
          <cell r="F289">
            <v>2</v>
          </cell>
          <cell r="G289">
            <v>2</v>
          </cell>
          <cell r="H289">
            <v>2</v>
          </cell>
          <cell r="I289">
            <v>0</v>
          </cell>
          <cell r="J289">
            <v>2</v>
          </cell>
          <cell r="K289">
            <v>2</v>
          </cell>
          <cell r="L289">
            <v>2</v>
          </cell>
          <cell r="M289">
            <v>2</v>
          </cell>
          <cell r="N289">
            <v>2</v>
          </cell>
          <cell r="O289">
            <v>2</v>
          </cell>
          <cell r="P289">
            <v>2</v>
          </cell>
          <cell r="Q289">
            <v>2</v>
          </cell>
          <cell r="R289">
            <v>2</v>
          </cell>
          <cell r="S289">
            <v>2</v>
          </cell>
          <cell r="T289">
            <v>2</v>
          </cell>
          <cell r="U289">
            <v>2</v>
          </cell>
          <cell r="V289">
            <v>2</v>
          </cell>
          <cell r="W289">
            <v>2</v>
          </cell>
          <cell r="X289">
            <v>2</v>
          </cell>
          <cell r="Y289">
            <v>2</v>
          </cell>
          <cell r="Z289">
            <v>2</v>
          </cell>
          <cell r="AA289">
            <v>2</v>
          </cell>
          <cell r="AB289">
            <v>0</v>
          </cell>
          <cell r="AC289">
            <v>2</v>
          </cell>
          <cell r="AD289">
            <v>2</v>
          </cell>
          <cell r="AE289">
            <v>2</v>
          </cell>
          <cell r="AF289">
            <v>2</v>
          </cell>
          <cell r="AG289">
            <v>2</v>
          </cell>
          <cell r="AH289">
            <v>2</v>
          </cell>
          <cell r="AI289">
            <v>0</v>
          </cell>
          <cell r="AJ289">
            <v>2</v>
          </cell>
          <cell r="AK289">
            <v>2</v>
          </cell>
          <cell r="AL289">
            <v>2</v>
          </cell>
          <cell r="AM289">
            <v>2</v>
          </cell>
          <cell r="AN289">
            <v>2</v>
          </cell>
          <cell r="AO289">
            <v>2</v>
          </cell>
          <cell r="AP289">
            <v>2</v>
          </cell>
          <cell r="AQ289">
            <v>0</v>
          </cell>
          <cell r="AR289">
            <v>2</v>
          </cell>
          <cell r="AS289">
            <v>2</v>
          </cell>
          <cell r="AT289">
            <v>2</v>
          </cell>
          <cell r="AU289">
            <v>0</v>
          </cell>
        </row>
        <row r="290">
          <cell r="A290" t="str">
            <v>Harmony GT</v>
          </cell>
          <cell r="B290" t="str">
            <v>thifensulfuron</v>
          </cell>
          <cell r="F290">
            <v>2</v>
          </cell>
          <cell r="G290">
            <v>2</v>
          </cell>
          <cell r="H290">
            <v>2</v>
          </cell>
          <cell r="I290">
            <v>0</v>
          </cell>
          <cell r="J290">
            <v>2</v>
          </cell>
          <cell r="K290">
            <v>2</v>
          </cell>
          <cell r="L290">
            <v>2</v>
          </cell>
          <cell r="M290">
            <v>2</v>
          </cell>
          <cell r="N290">
            <v>0</v>
          </cell>
          <cell r="O290">
            <v>2</v>
          </cell>
          <cell r="P290">
            <v>2</v>
          </cell>
          <cell r="Q290">
            <v>2</v>
          </cell>
          <cell r="R290">
            <v>2</v>
          </cell>
          <cell r="S290">
            <v>2</v>
          </cell>
          <cell r="T290">
            <v>2</v>
          </cell>
          <cell r="U290">
            <v>2</v>
          </cell>
          <cell r="V290">
            <v>2</v>
          </cell>
          <cell r="W290">
            <v>2</v>
          </cell>
          <cell r="X290">
            <v>2</v>
          </cell>
          <cell r="Y290">
            <v>2</v>
          </cell>
          <cell r="Z290">
            <v>2</v>
          </cell>
          <cell r="AA290">
            <v>2</v>
          </cell>
          <cell r="AB290">
            <v>0</v>
          </cell>
          <cell r="AC290">
            <v>2</v>
          </cell>
          <cell r="AD290">
            <v>2</v>
          </cell>
          <cell r="AE290">
            <v>2</v>
          </cell>
          <cell r="AF290">
            <v>2</v>
          </cell>
          <cell r="AG290">
            <v>2</v>
          </cell>
          <cell r="AH290">
            <v>0</v>
          </cell>
          <cell r="AI290">
            <v>0</v>
          </cell>
          <cell r="AJ290">
            <v>2</v>
          </cell>
          <cell r="AK290">
            <v>2</v>
          </cell>
          <cell r="AL290">
            <v>2</v>
          </cell>
          <cell r="AM290">
            <v>2</v>
          </cell>
          <cell r="AN290">
            <v>2</v>
          </cell>
          <cell r="AO290">
            <v>2</v>
          </cell>
          <cell r="AP290">
            <v>2</v>
          </cell>
          <cell r="AQ290">
            <v>0</v>
          </cell>
          <cell r="AR290">
            <v>2</v>
          </cell>
          <cell r="AS290">
            <v>2</v>
          </cell>
          <cell r="AT290">
            <v>2</v>
          </cell>
          <cell r="AU290">
            <v>0</v>
          </cell>
        </row>
        <row r="291">
          <cell r="A291" t="str">
            <v>Harness</v>
          </cell>
          <cell r="B291" t="str">
            <v>acetochlor</v>
          </cell>
          <cell r="F291">
            <v>24</v>
          </cell>
          <cell r="G291">
            <v>24</v>
          </cell>
          <cell r="H291">
            <v>4</v>
          </cell>
          <cell r="I291">
            <v>24</v>
          </cell>
          <cell r="J291">
            <v>24</v>
          </cell>
          <cell r="K291">
            <v>24</v>
          </cell>
          <cell r="L291">
            <v>24</v>
          </cell>
          <cell r="M291">
            <v>24</v>
          </cell>
          <cell r="N291">
            <v>0</v>
          </cell>
          <cell r="O291">
            <v>24</v>
          </cell>
          <cell r="P291">
            <v>24</v>
          </cell>
          <cell r="Q291">
            <v>24</v>
          </cell>
          <cell r="R291">
            <v>24</v>
          </cell>
          <cell r="S291">
            <v>24</v>
          </cell>
          <cell r="T291">
            <v>12</v>
          </cell>
          <cell r="U291">
            <v>12</v>
          </cell>
          <cell r="V291">
            <v>24</v>
          </cell>
          <cell r="W291">
            <v>24</v>
          </cell>
          <cell r="X291">
            <v>24</v>
          </cell>
          <cell r="Y291">
            <v>24</v>
          </cell>
          <cell r="Z291">
            <v>24</v>
          </cell>
          <cell r="AA291">
            <v>24</v>
          </cell>
          <cell r="AB291">
            <v>24</v>
          </cell>
          <cell r="AC291">
            <v>24</v>
          </cell>
          <cell r="AD291">
            <v>24</v>
          </cell>
          <cell r="AE291">
            <v>24</v>
          </cell>
          <cell r="AF291">
            <v>24</v>
          </cell>
          <cell r="AG291">
            <v>24</v>
          </cell>
          <cell r="AH291">
            <v>12</v>
          </cell>
          <cell r="AI291">
            <v>4</v>
          </cell>
          <cell r="AJ291">
            <v>12</v>
          </cell>
          <cell r="AK291">
            <v>24</v>
          </cell>
          <cell r="AL291">
            <v>24</v>
          </cell>
          <cell r="AM291">
            <v>24</v>
          </cell>
          <cell r="AN291">
            <v>24</v>
          </cell>
          <cell r="AO291">
            <v>4</v>
          </cell>
          <cell r="AP291">
            <v>12</v>
          </cell>
          <cell r="AQ291">
            <v>4</v>
          </cell>
          <cell r="AR291">
            <v>24</v>
          </cell>
          <cell r="AS291">
            <v>24</v>
          </cell>
          <cell r="AT291">
            <v>24</v>
          </cell>
          <cell r="AU291">
            <v>4</v>
          </cell>
        </row>
        <row r="292">
          <cell r="A292" t="str">
            <v>Harness Xtra</v>
          </cell>
          <cell r="B292" t="str">
            <v>acetochlor</v>
          </cell>
          <cell r="C292" t="str">
            <v>atrazine</v>
          </cell>
          <cell r="F292">
            <v>24</v>
          </cell>
          <cell r="G292">
            <v>24</v>
          </cell>
          <cell r="H292">
            <v>24</v>
          </cell>
          <cell r="I292">
            <v>24</v>
          </cell>
          <cell r="J292">
            <v>24</v>
          </cell>
          <cell r="K292">
            <v>24</v>
          </cell>
          <cell r="L292">
            <v>24</v>
          </cell>
          <cell r="M292">
            <v>24</v>
          </cell>
          <cell r="N292">
            <v>0</v>
          </cell>
          <cell r="O292">
            <v>24</v>
          </cell>
          <cell r="P292">
            <v>24</v>
          </cell>
          <cell r="Q292">
            <v>24</v>
          </cell>
          <cell r="R292">
            <v>24</v>
          </cell>
          <cell r="S292">
            <v>24</v>
          </cell>
          <cell r="T292">
            <v>12</v>
          </cell>
          <cell r="U292">
            <v>12</v>
          </cell>
          <cell r="V292">
            <v>24</v>
          </cell>
          <cell r="W292">
            <v>24</v>
          </cell>
          <cell r="X292">
            <v>24</v>
          </cell>
          <cell r="Y292">
            <v>24</v>
          </cell>
          <cell r="Z292">
            <v>24</v>
          </cell>
          <cell r="AA292">
            <v>24</v>
          </cell>
          <cell r="AB292">
            <v>24</v>
          </cell>
          <cell r="AC292">
            <v>24</v>
          </cell>
          <cell r="AD292">
            <v>24</v>
          </cell>
          <cell r="AE292">
            <v>24</v>
          </cell>
          <cell r="AF292">
            <v>24</v>
          </cell>
          <cell r="AG292">
            <v>24</v>
          </cell>
          <cell r="AH292">
            <v>12</v>
          </cell>
          <cell r="AI292">
            <v>24</v>
          </cell>
          <cell r="AJ292">
            <v>12</v>
          </cell>
          <cell r="AK292">
            <v>24</v>
          </cell>
          <cell r="AL292">
            <v>24</v>
          </cell>
          <cell r="AM292">
            <v>24</v>
          </cell>
          <cell r="AN292">
            <v>24</v>
          </cell>
          <cell r="AO292">
            <v>24</v>
          </cell>
          <cell r="AP292">
            <v>12</v>
          </cell>
          <cell r="AQ292">
            <v>24</v>
          </cell>
          <cell r="AR292">
            <v>24</v>
          </cell>
          <cell r="AS292">
            <v>24</v>
          </cell>
          <cell r="AT292">
            <v>24</v>
          </cell>
          <cell r="AU292">
            <v>24</v>
          </cell>
        </row>
        <row r="293">
          <cell r="A293" t="str">
            <v>Hornet</v>
          </cell>
          <cell r="B293" t="str">
            <v>flumetsulam</v>
          </cell>
          <cell r="C293" t="str">
            <v>clopyralid</v>
          </cell>
          <cell r="F293">
            <v>10.5</v>
          </cell>
          <cell r="G293">
            <v>10.5</v>
          </cell>
          <cell r="H293">
            <v>4</v>
          </cell>
          <cell r="I293">
            <v>4</v>
          </cell>
          <cell r="J293">
            <v>26</v>
          </cell>
          <cell r="K293">
            <v>26</v>
          </cell>
          <cell r="L293">
            <v>26</v>
          </cell>
          <cell r="M293">
            <v>26</v>
          </cell>
          <cell r="N293">
            <v>0</v>
          </cell>
          <cell r="O293">
            <v>10.5</v>
          </cell>
          <cell r="P293">
            <v>10.5</v>
          </cell>
          <cell r="Q293">
            <v>10.5</v>
          </cell>
          <cell r="R293">
            <v>26</v>
          </cell>
          <cell r="S293">
            <v>26</v>
          </cell>
          <cell r="T293">
            <v>12</v>
          </cell>
          <cell r="U293">
            <v>12</v>
          </cell>
          <cell r="V293">
            <v>26</v>
          </cell>
          <cell r="W293">
            <v>26</v>
          </cell>
          <cell r="X293">
            <v>26</v>
          </cell>
          <cell r="Y293">
            <v>26</v>
          </cell>
          <cell r="Z293">
            <v>26</v>
          </cell>
          <cell r="AA293">
            <v>26</v>
          </cell>
          <cell r="AB293">
            <v>4</v>
          </cell>
          <cell r="AC293">
            <v>18</v>
          </cell>
          <cell r="AD293">
            <v>26</v>
          </cell>
          <cell r="AE293">
            <v>26</v>
          </cell>
          <cell r="AF293">
            <v>10.5</v>
          </cell>
          <cell r="AG293">
            <v>26</v>
          </cell>
          <cell r="AH293">
            <v>10.5</v>
          </cell>
          <cell r="AI293">
            <v>4</v>
          </cell>
          <cell r="AJ293">
            <v>12</v>
          </cell>
          <cell r="AK293">
            <v>26</v>
          </cell>
          <cell r="AL293">
            <v>18</v>
          </cell>
          <cell r="AM293">
            <v>10.5</v>
          </cell>
          <cell r="AN293">
            <v>10.5</v>
          </cell>
          <cell r="AO293">
            <v>4</v>
          </cell>
          <cell r="AP293">
            <v>12</v>
          </cell>
          <cell r="AQ293">
            <v>4</v>
          </cell>
          <cell r="AR293">
            <v>26</v>
          </cell>
          <cell r="AS293">
            <v>10.5</v>
          </cell>
          <cell r="AT293">
            <v>26</v>
          </cell>
          <cell r="AU293">
            <v>4</v>
          </cell>
        </row>
        <row r="294">
          <cell r="A294" t="str">
            <v>Huskie</v>
          </cell>
          <cell r="B294" t="str">
            <v>pyrasulfotole</v>
          </cell>
          <cell r="C294" t="str">
            <v>bromoxynil</v>
          </cell>
          <cell r="F294">
            <v>9</v>
          </cell>
          <cell r="G294">
            <v>9</v>
          </cell>
          <cell r="H294">
            <v>9</v>
          </cell>
          <cell r="I294">
            <v>0</v>
          </cell>
          <cell r="J294">
            <v>9</v>
          </cell>
          <cell r="K294">
            <v>9</v>
          </cell>
          <cell r="L294">
            <v>9</v>
          </cell>
          <cell r="M294">
            <v>9</v>
          </cell>
          <cell r="N294">
            <v>9</v>
          </cell>
          <cell r="O294">
            <v>9</v>
          </cell>
          <cell r="P294">
            <v>9</v>
          </cell>
          <cell r="Q294">
            <v>9</v>
          </cell>
          <cell r="R294">
            <v>9</v>
          </cell>
          <cell r="S294">
            <v>9</v>
          </cell>
          <cell r="T294">
            <v>4</v>
          </cell>
          <cell r="U294">
            <v>4</v>
          </cell>
          <cell r="V294">
            <v>9</v>
          </cell>
          <cell r="W294">
            <v>9</v>
          </cell>
          <cell r="X294">
            <v>9</v>
          </cell>
          <cell r="Y294">
            <v>4</v>
          </cell>
          <cell r="Z294">
            <v>9</v>
          </cell>
          <cell r="AA294">
            <v>9</v>
          </cell>
          <cell r="AB294">
            <v>0</v>
          </cell>
          <cell r="AC294">
            <v>9</v>
          </cell>
          <cell r="AD294">
            <v>9</v>
          </cell>
          <cell r="AE294">
            <v>9</v>
          </cell>
          <cell r="AF294">
            <v>9</v>
          </cell>
          <cell r="AG294">
            <v>9</v>
          </cell>
          <cell r="AH294">
            <v>4</v>
          </cell>
          <cell r="AI294">
            <v>0</v>
          </cell>
          <cell r="AJ294">
            <v>4</v>
          </cell>
          <cell r="AK294">
            <v>9</v>
          </cell>
          <cell r="AL294">
            <v>9</v>
          </cell>
          <cell r="AM294">
            <v>9</v>
          </cell>
          <cell r="AN294">
            <v>9</v>
          </cell>
          <cell r="AO294">
            <v>9</v>
          </cell>
          <cell r="AP294">
            <v>9</v>
          </cell>
          <cell r="AQ294">
            <v>0</v>
          </cell>
          <cell r="AR294">
            <v>9</v>
          </cell>
          <cell r="AS294">
            <v>9</v>
          </cell>
          <cell r="AT294">
            <v>9</v>
          </cell>
          <cell r="AU294">
            <v>0</v>
          </cell>
        </row>
        <row r="295">
          <cell r="A295" t="str">
            <v>Impact</v>
          </cell>
          <cell r="B295" t="str">
            <v>topramezone</v>
          </cell>
          <cell r="F295">
            <v>9</v>
          </cell>
          <cell r="G295">
            <v>18</v>
          </cell>
          <cell r="H295">
            <v>18</v>
          </cell>
          <cell r="I295">
            <v>3</v>
          </cell>
          <cell r="J295">
            <v>18</v>
          </cell>
          <cell r="K295">
            <v>18</v>
          </cell>
          <cell r="L295">
            <v>18</v>
          </cell>
          <cell r="M295">
            <v>18</v>
          </cell>
          <cell r="N295">
            <v>0</v>
          </cell>
          <cell r="O295">
            <v>18</v>
          </cell>
          <cell r="P295">
            <v>18</v>
          </cell>
          <cell r="Q295">
            <v>18</v>
          </cell>
          <cell r="R295">
            <v>18</v>
          </cell>
          <cell r="S295">
            <v>18</v>
          </cell>
          <cell r="T295">
            <v>9</v>
          </cell>
          <cell r="U295">
            <v>9</v>
          </cell>
          <cell r="V295">
            <v>18</v>
          </cell>
          <cell r="W295">
            <v>18</v>
          </cell>
          <cell r="X295">
            <v>18</v>
          </cell>
          <cell r="Y295">
            <v>18</v>
          </cell>
          <cell r="Z295">
            <v>18</v>
          </cell>
          <cell r="AA295">
            <v>18</v>
          </cell>
          <cell r="AB295">
            <v>3</v>
          </cell>
          <cell r="AC295">
            <v>9</v>
          </cell>
          <cell r="AD295">
            <v>18</v>
          </cell>
          <cell r="AE295">
            <v>18</v>
          </cell>
          <cell r="AF295">
            <v>18</v>
          </cell>
          <cell r="AG295">
            <v>18</v>
          </cell>
          <cell r="AH295">
            <v>18</v>
          </cell>
          <cell r="AI295">
            <v>3</v>
          </cell>
          <cell r="AJ295">
            <v>9</v>
          </cell>
          <cell r="AK295">
            <v>18</v>
          </cell>
          <cell r="AL295">
            <v>9</v>
          </cell>
          <cell r="AM295">
            <v>18</v>
          </cell>
          <cell r="AN295">
            <v>18</v>
          </cell>
          <cell r="AO295">
            <v>18</v>
          </cell>
          <cell r="AP295">
            <v>18</v>
          </cell>
          <cell r="AQ295">
            <v>3</v>
          </cell>
          <cell r="AR295">
            <v>18</v>
          </cell>
          <cell r="AS295">
            <v>18</v>
          </cell>
          <cell r="AT295">
            <v>18</v>
          </cell>
          <cell r="AU295">
            <v>3</v>
          </cell>
        </row>
        <row r="296">
          <cell r="A296" t="str">
            <v>Intrro</v>
          </cell>
          <cell r="B296" t="str">
            <v>alachlor</v>
          </cell>
          <cell r="F296">
            <v>12</v>
          </cell>
          <cell r="G296">
            <v>12</v>
          </cell>
          <cell r="H296">
            <v>12</v>
          </cell>
          <cell r="I296">
            <v>12</v>
          </cell>
          <cell r="J296">
            <v>12</v>
          </cell>
          <cell r="K296">
            <v>12</v>
          </cell>
          <cell r="L296">
            <v>12</v>
          </cell>
          <cell r="M296">
            <v>12</v>
          </cell>
          <cell r="N296">
            <v>0</v>
          </cell>
          <cell r="O296">
            <v>12</v>
          </cell>
          <cell r="P296">
            <v>12</v>
          </cell>
          <cell r="Q296">
            <v>0</v>
          </cell>
          <cell r="R296">
            <v>12</v>
          </cell>
          <cell r="S296">
            <v>12</v>
          </cell>
          <cell r="T296">
            <v>0</v>
          </cell>
          <cell r="U296">
            <v>0</v>
          </cell>
          <cell r="V296">
            <v>12</v>
          </cell>
          <cell r="W296">
            <v>12</v>
          </cell>
          <cell r="X296">
            <v>12</v>
          </cell>
          <cell r="Y296">
            <v>12</v>
          </cell>
          <cell r="Z296">
            <v>12</v>
          </cell>
          <cell r="AA296">
            <v>12</v>
          </cell>
          <cell r="AB296">
            <v>12</v>
          </cell>
          <cell r="AC296">
            <v>12</v>
          </cell>
          <cell r="AD296">
            <v>12</v>
          </cell>
          <cell r="AE296">
            <v>12</v>
          </cell>
          <cell r="AF296">
            <v>12</v>
          </cell>
          <cell r="AG296">
            <v>12</v>
          </cell>
          <cell r="AH296">
            <v>0</v>
          </cell>
          <cell r="AI296">
            <v>12</v>
          </cell>
          <cell r="AJ296">
            <v>12</v>
          </cell>
          <cell r="AK296">
            <v>12</v>
          </cell>
          <cell r="AL296">
            <v>12</v>
          </cell>
          <cell r="AM296">
            <v>12</v>
          </cell>
          <cell r="AN296">
            <v>12</v>
          </cell>
          <cell r="AO296">
            <v>12</v>
          </cell>
          <cell r="AP296">
            <v>12</v>
          </cell>
          <cell r="AQ296">
            <v>12</v>
          </cell>
          <cell r="AR296">
            <v>12</v>
          </cell>
          <cell r="AS296">
            <v>12</v>
          </cell>
          <cell r="AT296">
            <v>12</v>
          </cell>
          <cell r="AU296">
            <v>12</v>
          </cell>
        </row>
        <row r="297">
          <cell r="A297" t="str">
            <v>Kerb</v>
          </cell>
          <cell r="B297" t="str">
            <v>pronamide</v>
          </cell>
          <cell r="F297">
            <v>12</v>
          </cell>
          <cell r="G297">
            <v>12</v>
          </cell>
          <cell r="H297">
            <v>12</v>
          </cell>
          <cell r="I297">
            <v>12</v>
          </cell>
          <cell r="J297">
            <v>12</v>
          </cell>
          <cell r="K297">
            <v>12</v>
          </cell>
          <cell r="L297">
            <v>12</v>
          </cell>
          <cell r="M297">
            <v>12</v>
          </cell>
          <cell r="N297">
            <v>12</v>
          </cell>
          <cell r="O297">
            <v>12</v>
          </cell>
          <cell r="P297">
            <v>12</v>
          </cell>
          <cell r="Q297">
            <v>12</v>
          </cell>
          <cell r="R297">
            <v>12</v>
          </cell>
          <cell r="S297">
            <v>12</v>
          </cell>
          <cell r="T297">
            <v>12</v>
          </cell>
          <cell r="U297">
            <v>12</v>
          </cell>
          <cell r="V297">
            <v>12</v>
          </cell>
          <cell r="W297">
            <v>12</v>
          </cell>
          <cell r="X297">
            <v>12</v>
          </cell>
          <cell r="Y297">
            <v>12</v>
          </cell>
          <cell r="Z297">
            <v>12</v>
          </cell>
          <cell r="AA297">
            <v>12</v>
          </cell>
          <cell r="AB297">
            <v>12</v>
          </cell>
          <cell r="AC297">
            <v>12</v>
          </cell>
          <cell r="AD297">
            <v>12</v>
          </cell>
          <cell r="AE297">
            <v>12</v>
          </cell>
          <cell r="AF297">
            <v>12</v>
          </cell>
          <cell r="AG297">
            <v>12</v>
          </cell>
          <cell r="AH297">
            <v>12</v>
          </cell>
          <cell r="AI297">
            <v>12</v>
          </cell>
          <cell r="AJ297">
            <v>12</v>
          </cell>
          <cell r="AK297">
            <v>12</v>
          </cell>
          <cell r="AL297">
            <v>6</v>
          </cell>
          <cell r="AM297">
            <v>12</v>
          </cell>
          <cell r="AN297">
            <v>12</v>
          </cell>
          <cell r="AO297">
            <v>12</v>
          </cell>
          <cell r="AP297">
            <v>12</v>
          </cell>
          <cell r="AQ297">
            <v>12</v>
          </cell>
          <cell r="AR297">
            <v>12</v>
          </cell>
          <cell r="AS297">
            <v>12</v>
          </cell>
          <cell r="AT297">
            <v>12</v>
          </cell>
          <cell r="AU297">
            <v>12</v>
          </cell>
        </row>
        <row r="298">
          <cell r="A298" t="str">
            <v>Keystone</v>
          </cell>
          <cell r="B298" t="str">
            <v>acetochlor</v>
          </cell>
          <cell r="C298" t="str">
            <v>atrazine</v>
          </cell>
          <cell r="F298">
            <v>24</v>
          </cell>
          <cell r="G298">
            <v>24</v>
          </cell>
          <cell r="H298">
            <v>24</v>
          </cell>
          <cell r="I298">
            <v>24</v>
          </cell>
          <cell r="J298">
            <v>24</v>
          </cell>
          <cell r="K298">
            <v>24</v>
          </cell>
          <cell r="L298">
            <v>24</v>
          </cell>
          <cell r="M298">
            <v>24</v>
          </cell>
          <cell r="N298">
            <v>0</v>
          </cell>
          <cell r="O298">
            <v>24</v>
          </cell>
          <cell r="P298">
            <v>24</v>
          </cell>
          <cell r="Q298">
            <v>24</v>
          </cell>
          <cell r="R298">
            <v>24</v>
          </cell>
          <cell r="S298">
            <v>24</v>
          </cell>
          <cell r="T298">
            <v>12</v>
          </cell>
          <cell r="U298">
            <v>12</v>
          </cell>
          <cell r="V298">
            <v>24</v>
          </cell>
          <cell r="W298">
            <v>24</v>
          </cell>
          <cell r="X298">
            <v>24</v>
          </cell>
          <cell r="Y298">
            <v>24</v>
          </cell>
          <cell r="Z298">
            <v>24</v>
          </cell>
          <cell r="AA298">
            <v>24</v>
          </cell>
          <cell r="AB298">
            <v>24</v>
          </cell>
          <cell r="AC298">
            <v>24</v>
          </cell>
          <cell r="AD298">
            <v>24</v>
          </cell>
          <cell r="AE298">
            <v>24</v>
          </cell>
          <cell r="AF298">
            <v>24</v>
          </cell>
          <cell r="AG298">
            <v>24</v>
          </cell>
          <cell r="AH298">
            <v>12</v>
          </cell>
          <cell r="AI298">
            <v>24</v>
          </cell>
          <cell r="AJ298">
            <v>12</v>
          </cell>
          <cell r="AK298">
            <v>24</v>
          </cell>
          <cell r="AL298">
            <v>24</v>
          </cell>
          <cell r="AM298">
            <v>24</v>
          </cell>
          <cell r="AN298">
            <v>24</v>
          </cell>
          <cell r="AO298">
            <v>24</v>
          </cell>
          <cell r="AP298">
            <v>12</v>
          </cell>
          <cell r="AQ298">
            <v>24</v>
          </cell>
          <cell r="AR298">
            <v>24</v>
          </cell>
          <cell r="AS298">
            <v>24</v>
          </cell>
          <cell r="AT298">
            <v>24</v>
          </cell>
          <cell r="AU298">
            <v>24</v>
          </cell>
        </row>
        <row r="299">
          <cell r="A299" t="str">
            <v>Landmaster BW</v>
          </cell>
          <cell r="B299" t="str">
            <v>glyphosate</v>
          </cell>
          <cell r="C299" t="str">
            <v>2,4-D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</row>
        <row r="300">
          <cell r="A300" t="str">
            <v>Lariat</v>
          </cell>
          <cell r="B300" t="str">
            <v>alachlor</v>
          </cell>
          <cell r="C300" t="str">
            <v>atrazine</v>
          </cell>
          <cell r="F300">
            <v>24</v>
          </cell>
          <cell r="G300">
            <v>24</v>
          </cell>
          <cell r="H300">
            <v>24</v>
          </cell>
          <cell r="I300">
            <v>24</v>
          </cell>
          <cell r="J300">
            <v>24</v>
          </cell>
          <cell r="K300">
            <v>24</v>
          </cell>
          <cell r="L300">
            <v>24</v>
          </cell>
          <cell r="M300">
            <v>24</v>
          </cell>
          <cell r="N300">
            <v>0</v>
          </cell>
          <cell r="O300">
            <v>24</v>
          </cell>
          <cell r="P300">
            <v>24</v>
          </cell>
          <cell r="Q300">
            <v>24</v>
          </cell>
          <cell r="R300">
            <v>24</v>
          </cell>
          <cell r="S300">
            <v>24</v>
          </cell>
          <cell r="T300">
            <v>0</v>
          </cell>
          <cell r="U300">
            <v>0</v>
          </cell>
          <cell r="V300">
            <v>24</v>
          </cell>
          <cell r="W300">
            <v>24</v>
          </cell>
          <cell r="X300">
            <v>24</v>
          </cell>
          <cell r="Y300">
            <v>24</v>
          </cell>
          <cell r="Z300">
            <v>24</v>
          </cell>
          <cell r="AA300">
            <v>24</v>
          </cell>
          <cell r="AB300">
            <v>24</v>
          </cell>
          <cell r="AC300">
            <v>24</v>
          </cell>
          <cell r="AD300">
            <v>24</v>
          </cell>
          <cell r="AE300">
            <v>24</v>
          </cell>
          <cell r="AF300">
            <v>24</v>
          </cell>
          <cell r="AG300">
            <v>24</v>
          </cell>
          <cell r="AH300">
            <v>12</v>
          </cell>
          <cell r="AI300">
            <v>24</v>
          </cell>
          <cell r="AJ300">
            <v>0</v>
          </cell>
          <cell r="AK300">
            <v>24</v>
          </cell>
          <cell r="AL300">
            <v>24</v>
          </cell>
          <cell r="AM300">
            <v>24</v>
          </cell>
          <cell r="AN300">
            <v>24</v>
          </cell>
          <cell r="AO300">
            <v>24</v>
          </cell>
          <cell r="AP300">
            <v>12</v>
          </cell>
          <cell r="AQ300">
            <v>24</v>
          </cell>
          <cell r="AR300">
            <v>24</v>
          </cell>
          <cell r="AS300">
            <v>24</v>
          </cell>
          <cell r="AT300">
            <v>24</v>
          </cell>
          <cell r="AU300">
            <v>24</v>
          </cell>
        </row>
        <row r="301">
          <cell r="A301" t="str">
            <v>Laudis</v>
          </cell>
          <cell r="B301" t="str">
            <v>tembotrione</v>
          </cell>
          <cell r="F301">
            <v>10</v>
          </cell>
          <cell r="G301">
            <v>18</v>
          </cell>
          <cell r="H301">
            <v>18</v>
          </cell>
          <cell r="I301">
            <v>4</v>
          </cell>
          <cell r="J301">
            <v>10</v>
          </cell>
          <cell r="K301">
            <v>18</v>
          </cell>
          <cell r="L301">
            <v>18</v>
          </cell>
          <cell r="M301">
            <v>18</v>
          </cell>
          <cell r="N301">
            <v>0</v>
          </cell>
          <cell r="O301">
            <v>18</v>
          </cell>
          <cell r="P301">
            <v>18</v>
          </cell>
          <cell r="Q301">
            <v>18</v>
          </cell>
          <cell r="R301">
            <v>18</v>
          </cell>
          <cell r="S301">
            <v>18</v>
          </cell>
          <cell r="T301">
            <v>10</v>
          </cell>
          <cell r="U301">
            <v>10</v>
          </cell>
          <cell r="V301">
            <v>18</v>
          </cell>
          <cell r="W301">
            <v>18</v>
          </cell>
          <cell r="X301">
            <v>18</v>
          </cell>
          <cell r="Y301">
            <v>18</v>
          </cell>
          <cell r="Z301">
            <v>18</v>
          </cell>
          <cell r="AA301">
            <v>18</v>
          </cell>
          <cell r="AB301">
            <v>4</v>
          </cell>
          <cell r="AC301">
            <v>10</v>
          </cell>
          <cell r="AD301">
            <v>18</v>
          </cell>
          <cell r="AE301">
            <v>18</v>
          </cell>
          <cell r="AF301">
            <v>18</v>
          </cell>
          <cell r="AG301">
            <v>18</v>
          </cell>
          <cell r="AH301">
            <v>8</v>
          </cell>
          <cell r="AI301">
            <v>4</v>
          </cell>
          <cell r="AJ301">
            <v>10</v>
          </cell>
          <cell r="AK301">
            <v>18</v>
          </cell>
          <cell r="AL301">
            <v>18</v>
          </cell>
          <cell r="AM301">
            <v>18</v>
          </cell>
          <cell r="AN301">
            <v>18</v>
          </cell>
          <cell r="AO301">
            <v>18</v>
          </cell>
          <cell r="AP301">
            <v>18</v>
          </cell>
          <cell r="AQ301">
            <v>4</v>
          </cell>
          <cell r="AR301">
            <v>18</v>
          </cell>
          <cell r="AS301">
            <v>18</v>
          </cell>
          <cell r="AT301">
            <v>18</v>
          </cell>
          <cell r="AU301">
            <v>4</v>
          </cell>
        </row>
        <row r="302">
          <cell r="A302" t="str">
            <v>Liberty</v>
          </cell>
          <cell r="B302" t="str">
            <v>glufosinate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</row>
        <row r="303">
          <cell r="A303" t="str">
            <v>Lightning</v>
          </cell>
          <cell r="B303" t="str">
            <v>imazethapyr</v>
          </cell>
          <cell r="C303" t="str">
            <v>imazapyr</v>
          </cell>
          <cell r="F303">
            <v>9.5</v>
          </cell>
          <cell r="G303">
            <v>9.5</v>
          </cell>
          <cell r="H303">
            <v>4</v>
          </cell>
          <cell r="I303">
            <v>9.5</v>
          </cell>
          <cell r="J303">
            <v>40</v>
          </cell>
          <cell r="K303">
            <v>40</v>
          </cell>
          <cell r="L303">
            <v>40</v>
          </cell>
          <cell r="M303">
            <v>40</v>
          </cell>
          <cell r="N303">
            <v>8.5</v>
          </cell>
          <cell r="O303">
            <v>9.5</v>
          </cell>
          <cell r="P303">
            <v>9.5</v>
          </cell>
          <cell r="Q303">
            <v>9.5</v>
          </cell>
          <cell r="R303">
            <v>40</v>
          </cell>
          <cell r="S303">
            <v>40</v>
          </cell>
          <cell r="T303">
            <v>18</v>
          </cell>
          <cell r="U303">
            <v>18</v>
          </cell>
          <cell r="V303">
            <v>40</v>
          </cell>
          <cell r="W303">
            <v>40</v>
          </cell>
          <cell r="X303">
            <v>40</v>
          </cell>
          <cell r="Y303">
            <v>40</v>
          </cell>
          <cell r="Z303">
            <v>40</v>
          </cell>
          <cell r="AA303">
            <v>40</v>
          </cell>
          <cell r="AB303">
            <v>18</v>
          </cell>
          <cell r="AC303">
            <v>9.5</v>
          </cell>
          <cell r="AD303">
            <v>40</v>
          </cell>
          <cell r="AE303">
            <v>40</v>
          </cell>
          <cell r="AF303">
            <v>9.5</v>
          </cell>
          <cell r="AG303">
            <v>18</v>
          </cell>
          <cell r="AH303">
            <v>9</v>
          </cell>
          <cell r="AI303">
            <v>4</v>
          </cell>
          <cell r="AJ303">
            <v>18</v>
          </cell>
          <cell r="AK303">
            <v>40</v>
          </cell>
          <cell r="AL303">
            <v>18</v>
          </cell>
          <cell r="AM303">
            <v>9.5</v>
          </cell>
          <cell r="AN303">
            <v>9.5</v>
          </cell>
          <cell r="AO303">
            <v>4</v>
          </cell>
          <cell r="AP303">
            <v>18</v>
          </cell>
          <cell r="AQ303">
            <v>4</v>
          </cell>
          <cell r="AR303">
            <v>40</v>
          </cell>
          <cell r="AS303">
            <v>9.5</v>
          </cell>
          <cell r="AT303">
            <v>40</v>
          </cell>
          <cell r="AU303">
            <v>4</v>
          </cell>
        </row>
        <row r="304">
          <cell r="A304" t="str">
            <v>Lumax</v>
          </cell>
          <cell r="B304" t="str">
            <v>s-metolachlor</v>
          </cell>
          <cell r="C304" t="str">
            <v>mesotrione</v>
          </cell>
          <cell r="D304" t="str">
            <v>atrazine</v>
          </cell>
          <cell r="F304">
            <v>24</v>
          </cell>
          <cell r="G304">
            <v>24</v>
          </cell>
          <cell r="H304">
            <v>4.5</v>
          </cell>
          <cell r="I304">
            <v>24</v>
          </cell>
          <cell r="J304">
            <v>24</v>
          </cell>
          <cell r="K304">
            <v>24</v>
          </cell>
          <cell r="L304">
            <v>24</v>
          </cell>
          <cell r="M304">
            <v>24</v>
          </cell>
          <cell r="N304">
            <v>0</v>
          </cell>
          <cell r="O304">
            <v>24</v>
          </cell>
          <cell r="P304">
            <v>24</v>
          </cell>
          <cell r="Q304">
            <v>24</v>
          </cell>
          <cell r="R304">
            <v>24</v>
          </cell>
          <cell r="S304">
            <v>24</v>
          </cell>
          <cell r="T304">
            <v>12</v>
          </cell>
          <cell r="U304">
            <v>12</v>
          </cell>
          <cell r="V304">
            <v>24</v>
          </cell>
          <cell r="W304">
            <v>24</v>
          </cell>
          <cell r="X304">
            <v>24</v>
          </cell>
          <cell r="Y304">
            <v>24</v>
          </cell>
          <cell r="Z304">
            <v>24</v>
          </cell>
          <cell r="AA304">
            <v>24</v>
          </cell>
          <cell r="AB304">
            <v>24</v>
          </cell>
          <cell r="AC304">
            <v>24</v>
          </cell>
          <cell r="AD304">
            <v>24</v>
          </cell>
          <cell r="AE304">
            <v>24</v>
          </cell>
          <cell r="AF304">
            <v>24</v>
          </cell>
          <cell r="AG304">
            <v>24</v>
          </cell>
          <cell r="AH304">
            <v>12</v>
          </cell>
          <cell r="AI304">
            <v>24</v>
          </cell>
          <cell r="AJ304">
            <v>12</v>
          </cell>
          <cell r="AK304">
            <v>24</v>
          </cell>
          <cell r="AL304">
            <v>24</v>
          </cell>
          <cell r="AM304">
            <v>24</v>
          </cell>
          <cell r="AN304">
            <v>24</v>
          </cell>
          <cell r="AO304">
            <v>4.5</v>
          </cell>
          <cell r="AP304">
            <v>12</v>
          </cell>
          <cell r="AQ304">
            <v>4.5</v>
          </cell>
          <cell r="AR304">
            <v>24</v>
          </cell>
          <cell r="AS304">
            <v>24</v>
          </cell>
          <cell r="AT304">
            <v>24</v>
          </cell>
          <cell r="AU304">
            <v>4.5</v>
          </cell>
        </row>
        <row r="305">
          <cell r="A305" t="str">
            <v>Marksman</v>
          </cell>
          <cell r="B305" t="str">
            <v>dicamba</v>
          </cell>
          <cell r="C305" t="str">
            <v>atrazine</v>
          </cell>
          <cell r="F305">
            <v>24</v>
          </cell>
          <cell r="G305">
            <v>24</v>
          </cell>
          <cell r="H305">
            <v>24</v>
          </cell>
          <cell r="I305">
            <v>24</v>
          </cell>
          <cell r="J305">
            <v>24</v>
          </cell>
          <cell r="K305">
            <v>24</v>
          </cell>
          <cell r="L305">
            <v>24</v>
          </cell>
          <cell r="M305">
            <v>24</v>
          </cell>
          <cell r="N305">
            <v>2</v>
          </cell>
          <cell r="O305">
            <v>24</v>
          </cell>
          <cell r="P305">
            <v>24</v>
          </cell>
          <cell r="Q305">
            <v>24</v>
          </cell>
          <cell r="R305">
            <v>24</v>
          </cell>
          <cell r="S305">
            <v>24</v>
          </cell>
          <cell r="T305">
            <v>2</v>
          </cell>
          <cell r="U305">
            <v>2</v>
          </cell>
          <cell r="V305">
            <v>24</v>
          </cell>
          <cell r="W305">
            <v>24</v>
          </cell>
          <cell r="X305">
            <v>24</v>
          </cell>
          <cell r="Y305">
            <v>24</v>
          </cell>
          <cell r="Z305">
            <v>24</v>
          </cell>
          <cell r="AA305">
            <v>24</v>
          </cell>
          <cell r="AB305">
            <v>24</v>
          </cell>
          <cell r="AC305">
            <v>24</v>
          </cell>
          <cell r="AD305">
            <v>24</v>
          </cell>
          <cell r="AE305">
            <v>24</v>
          </cell>
          <cell r="AF305">
            <v>24</v>
          </cell>
          <cell r="AG305">
            <v>24</v>
          </cell>
          <cell r="AH305">
            <v>12</v>
          </cell>
          <cell r="AI305">
            <v>24</v>
          </cell>
          <cell r="AJ305">
            <v>2</v>
          </cell>
          <cell r="AK305">
            <v>24</v>
          </cell>
          <cell r="AL305">
            <v>24</v>
          </cell>
          <cell r="AM305">
            <v>24</v>
          </cell>
          <cell r="AN305">
            <v>24</v>
          </cell>
          <cell r="AO305">
            <v>24</v>
          </cell>
          <cell r="AP305">
            <v>2</v>
          </cell>
          <cell r="AQ305">
            <v>24</v>
          </cell>
          <cell r="AR305">
            <v>24</v>
          </cell>
          <cell r="AS305">
            <v>24</v>
          </cell>
          <cell r="AT305">
            <v>24</v>
          </cell>
          <cell r="AU305">
            <v>24</v>
          </cell>
        </row>
        <row r="306">
          <cell r="A306" t="str">
            <v>Maverick</v>
          </cell>
          <cell r="B306" t="str">
            <v>sulfosulfuron</v>
          </cell>
          <cell r="F306">
            <v>24</v>
          </cell>
          <cell r="G306">
            <v>24</v>
          </cell>
          <cell r="H306">
            <v>0</v>
          </cell>
          <cell r="I306">
            <v>24</v>
          </cell>
          <cell r="J306">
            <v>24</v>
          </cell>
          <cell r="K306">
            <v>24</v>
          </cell>
          <cell r="L306">
            <v>24</v>
          </cell>
          <cell r="M306">
            <v>24</v>
          </cell>
          <cell r="N306">
            <v>24</v>
          </cell>
          <cell r="O306">
            <v>24</v>
          </cell>
          <cell r="P306">
            <v>24</v>
          </cell>
          <cell r="Q306">
            <v>24</v>
          </cell>
          <cell r="R306">
            <v>24</v>
          </cell>
          <cell r="S306">
            <v>24</v>
          </cell>
          <cell r="T306">
            <v>24</v>
          </cell>
          <cell r="U306">
            <v>24</v>
          </cell>
          <cell r="V306">
            <v>24</v>
          </cell>
          <cell r="W306">
            <v>24</v>
          </cell>
          <cell r="X306">
            <v>24</v>
          </cell>
          <cell r="Y306">
            <v>3</v>
          </cell>
          <cell r="Z306">
            <v>24</v>
          </cell>
          <cell r="AA306">
            <v>24</v>
          </cell>
          <cell r="AB306">
            <v>24</v>
          </cell>
          <cell r="AC306">
            <v>24</v>
          </cell>
          <cell r="AD306">
            <v>24</v>
          </cell>
          <cell r="AE306">
            <v>24</v>
          </cell>
          <cell r="AF306">
            <v>24</v>
          </cell>
          <cell r="AG306">
            <v>24</v>
          </cell>
          <cell r="AH306">
            <v>24</v>
          </cell>
          <cell r="AI306">
            <v>0</v>
          </cell>
          <cell r="AJ306">
            <v>24</v>
          </cell>
          <cell r="AK306">
            <v>24</v>
          </cell>
          <cell r="AL306">
            <v>24</v>
          </cell>
          <cell r="AM306">
            <v>24</v>
          </cell>
          <cell r="AN306">
            <v>24</v>
          </cell>
          <cell r="AO306">
            <v>0</v>
          </cell>
          <cell r="AP306">
            <v>24</v>
          </cell>
          <cell r="AQ306">
            <v>0</v>
          </cell>
          <cell r="AR306">
            <v>24</v>
          </cell>
          <cell r="AS306">
            <v>24</v>
          </cell>
          <cell r="AT306">
            <v>24</v>
          </cell>
          <cell r="AU306">
            <v>0</v>
          </cell>
        </row>
        <row r="307">
          <cell r="A307" t="str">
            <v>MCPA amine</v>
          </cell>
          <cell r="B307" t="str">
            <v>MCPA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</row>
        <row r="308">
          <cell r="A308" t="str">
            <v>MCPA ester</v>
          </cell>
          <cell r="B308" t="str">
            <v>MCPA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</row>
        <row r="309">
          <cell r="A309" t="str">
            <v>Metolachlor</v>
          </cell>
          <cell r="B309" t="str">
            <v>s-metolachlor</v>
          </cell>
          <cell r="F309">
            <v>4</v>
          </cell>
          <cell r="G309">
            <v>4</v>
          </cell>
          <cell r="H309">
            <v>4.5</v>
          </cell>
          <cell r="I309">
            <v>4.5</v>
          </cell>
          <cell r="J309">
            <v>12</v>
          </cell>
          <cell r="K309">
            <v>12</v>
          </cell>
          <cell r="L309">
            <v>12</v>
          </cell>
          <cell r="M309">
            <v>12</v>
          </cell>
          <cell r="N309">
            <v>0</v>
          </cell>
          <cell r="O309">
            <v>0</v>
          </cell>
          <cell r="P309">
            <v>4</v>
          </cell>
          <cell r="Q309">
            <v>0</v>
          </cell>
          <cell r="R309">
            <v>12</v>
          </cell>
          <cell r="S309">
            <v>12</v>
          </cell>
          <cell r="T309">
            <v>2</v>
          </cell>
          <cell r="U309">
            <v>2</v>
          </cell>
          <cell r="V309">
            <v>12</v>
          </cell>
          <cell r="W309">
            <v>12</v>
          </cell>
          <cell r="X309">
            <v>12</v>
          </cell>
          <cell r="Y309">
            <v>12</v>
          </cell>
          <cell r="Z309">
            <v>12</v>
          </cell>
          <cell r="AA309">
            <v>12</v>
          </cell>
          <cell r="AB309">
            <v>4.5</v>
          </cell>
          <cell r="AC309">
            <v>0</v>
          </cell>
          <cell r="AD309">
            <v>12</v>
          </cell>
          <cell r="AE309">
            <v>12</v>
          </cell>
          <cell r="AF309">
            <v>4</v>
          </cell>
          <cell r="AG309">
            <v>0</v>
          </cell>
          <cell r="AH309">
            <v>0</v>
          </cell>
          <cell r="AI309">
            <v>4.5</v>
          </cell>
          <cell r="AJ309">
            <v>2</v>
          </cell>
          <cell r="AK309">
            <v>12</v>
          </cell>
          <cell r="AL309">
            <v>12</v>
          </cell>
          <cell r="AM309">
            <v>4</v>
          </cell>
          <cell r="AN309">
            <v>4</v>
          </cell>
          <cell r="AO309">
            <v>4.5</v>
          </cell>
          <cell r="AP309">
            <v>2</v>
          </cell>
          <cell r="AQ309">
            <v>4.5</v>
          </cell>
          <cell r="AR309">
            <v>12</v>
          </cell>
          <cell r="AS309">
            <v>4</v>
          </cell>
          <cell r="AT309">
            <v>12</v>
          </cell>
          <cell r="AU309">
            <v>4.5</v>
          </cell>
        </row>
        <row r="310">
          <cell r="A310" t="str">
            <v>Micro-Tech</v>
          </cell>
          <cell r="B310" t="str">
            <v>alachlor</v>
          </cell>
          <cell r="F310">
            <v>12</v>
          </cell>
          <cell r="G310">
            <v>12</v>
          </cell>
          <cell r="H310">
            <v>12</v>
          </cell>
          <cell r="I310">
            <v>12</v>
          </cell>
          <cell r="J310">
            <v>12</v>
          </cell>
          <cell r="K310">
            <v>12</v>
          </cell>
          <cell r="L310">
            <v>12</v>
          </cell>
          <cell r="M310">
            <v>12</v>
          </cell>
          <cell r="N310">
            <v>0</v>
          </cell>
          <cell r="O310">
            <v>12</v>
          </cell>
          <cell r="P310">
            <v>12</v>
          </cell>
          <cell r="Q310">
            <v>0</v>
          </cell>
          <cell r="R310">
            <v>12</v>
          </cell>
          <cell r="S310">
            <v>12</v>
          </cell>
          <cell r="T310">
            <v>0</v>
          </cell>
          <cell r="U310">
            <v>0</v>
          </cell>
          <cell r="V310">
            <v>12</v>
          </cell>
          <cell r="W310">
            <v>12</v>
          </cell>
          <cell r="X310">
            <v>12</v>
          </cell>
          <cell r="Y310">
            <v>12</v>
          </cell>
          <cell r="Z310">
            <v>12</v>
          </cell>
          <cell r="AA310">
            <v>12</v>
          </cell>
          <cell r="AB310">
            <v>12</v>
          </cell>
          <cell r="AC310">
            <v>12</v>
          </cell>
          <cell r="AD310">
            <v>12</v>
          </cell>
          <cell r="AE310">
            <v>12</v>
          </cell>
          <cell r="AF310">
            <v>12</v>
          </cell>
          <cell r="AG310">
            <v>12</v>
          </cell>
          <cell r="AH310">
            <v>0</v>
          </cell>
          <cell r="AI310">
            <v>12</v>
          </cell>
          <cell r="AJ310">
            <v>12</v>
          </cell>
          <cell r="AK310">
            <v>12</v>
          </cell>
          <cell r="AL310">
            <v>12</v>
          </cell>
          <cell r="AM310">
            <v>12</v>
          </cell>
          <cell r="AN310">
            <v>12</v>
          </cell>
          <cell r="AO310">
            <v>12</v>
          </cell>
          <cell r="AP310">
            <v>12</v>
          </cell>
          <cell r="AQ310">
            <v>12</v>
          </cell>
          <cell r="AR310">
            <v>12</v>
          </cell>
          <cell r="AS310">
            <v>12</v>
          </cell>
          <cell r="AT310">
            <v>12</v>
          </cell>
          <cell r="AU310">
            <v>12</v>
          </cell>
        </row>
        <row r="311">
          <cell r="A311" t="str">
            <v>Milestone</v>
          </cell>
          <cell r="B311" t="str">
            <v>aminopyralid</v>
          </cell>
          <cell r="F311">
            <v>18</v>
          </cell>
          <cell r="G311">
            <v>24</v>
          </cell>
          <cell r="H311">
            <v>0</v>
          </cell>
          <cell r="I311">
            <v>4</v>
          </cell>
          <cell r="J311">
            <v>24</v>
          </cell>
          <cell r="K311">
            <v>9</v>
          </cell>
          <cell r="L311">
            <v>24</v>
          </cell>
          <cell r="M311">
            <v>24</v>
          </cell>
          <cell r="N311">
            <v>4</v>
          </cell>
          <cell r="O311">
            <v>24</v>
          </cell>
          <cell r="P311">
            <v>24</v>
          </cell>
          <cell r="Q311">
            <v>18</v>
          </cell>
          <cell r="R311">
            <v>9</v>
          </cell>
          <cell r="S311">
            <v>9</v>
          </cell>
          <cell r="T311">
            <v>4</v>
          </cell>
          <cell r="U311">
            <v>4</v>
          </cell>
          <cell r="V311">
            <v>24</v>
          </cell>
          <cell r="W311">
            <v>9</v>
          </cell>
          <cell r="X311">
            <v>18</v>
          </cell>
          <cell r="Y311">
            <v>4</v>
          </cell>
          <cell r="Z311">
            <v>9</v>
          </cell>
          <cell r="AA311">
            <v>9</v>
          </cell>
          <cell r="AB311">
            <v>4</v>
          </cell>
          <cell r="AC311">
            <v>18</v>
          </cell>
          <cell r="AD311">
            <v>24</v>
          </cell>
          <cell r="AE311">
            <v>9</v>
          </cell>
          <cell r="AF311">
            <v>24</v>
          </cell>
          <cell r="AG311">
            <v>18</v>
          </cell>
          <cell r="AH311">
            <v>18</v>
          </cell>
          <cell r="AI311">
            <v>0</v>
          </cell>
          <cell r="AJ311">
            <v>4</v>
          </cell>
          <cell r="AK311">
            <v>18</v>
          </cell>
          <cell r="AL311">
            <v>18</v>
          </cell>
          <cell r="AM311">
            <v>24</v>
          </cell>
          <cell r="AN311">
            <v>24</v>
          </cell>
          <cell r="AO311">
            <v>0</v>
          </cell>
          <cell r="AP311">
            <v>24</v>
          </cell>
          <cell r="AQ311">
            <v>4</v>
          </cell>
          <cell r="AR311">
            <v>24</v>
          </cell>
          <cell r="AS311">
            <v>24</v>
          </cell>
          <cell r="AT311">
            <v>9</v>
          </cell>
          <cell r="AU311">
            <v>0</v>
          </cell>
        </row>
        <row r="312">
          <cell r="A312" t="str">
            <v>NorthStar</v>
          </cell>
          <cell r="B312" t="str">
            <v>primisulfuron</v>
          </cell>
          <cell r="C312" t="str">
            <v>dicamba</v>
          </cell>
          <cell r="F312">
            <v>8</v>
          </cell>
          <cell r="G312">
            <v>8</v>
          </cell>
          <cell r="H312">
            <v>3</v>
          </cell>
          <cell r="I312">
            <v>8</v>
          </cell>
          <cell r="J312">
            <v>18</v>
          </cell>
          <cell r="K312">
            <v>18</v>
          </cell>
          <cell r="L312">
            <v>18</v>
          </cell>
          <cell r="M312">
            <v>18</v>
          </cell>
          <cell r="N312">
            <v>0.5</v>
          </cell>
          <cell r="O312">
            <v>8</v>
          </cell>
          <cell r="P312">
            <v>8</v>
          </cell>
          <cell r="Q312">
            <v>8</v>
          </cell>
          <cell r="R312">
            <v>18</v>
          </cell>
          <cell r="S312">
            <v>18</v>
          </cell>
          <cell r="T312">
            <v>8</v>
          </cell>
          <cell r="U312">
            <v>8</v>
          </cell>
          <cell r="V312">
            <v>18</v>
          </cell>
          <cell r="W312">
            <v>18</v>
          </cell>
          <cell r="X312">
            <v>18</v>
          </cell>
          <cell r="Y312">
            <v>18</v>
          </cell>
          <cell r="Z312">
            <v>18</v>
          </cell>
          <cell r="AA312">
            <v>18</v>
          </cell>
          <cell r="AB312">
            <v>8</v>
          </cell>
          <cell r="AC312">
            <v>8</v>
          </cell>
          <cell r="AD312">
            <v>18</v>
          </cell>
          <cell r="AE312">
            <v>18</v>
          </cell>
          <cell r="AF312">
            <v>8</v>
          </cell>
          <cell r="AG312">
            <v>18</v>
          </cell>
          <cell r="AH312">
            <v>8</v>
          </cell>
          <cell r="AI312">
            <v>8</v>
          </cell>
          <cell r="AJ312">
            <v>8</v>
          </cell>
          <cell r="AK312">
            <v>18</v>
          </cell>
          <cell r="AL312">
            <v>8</v>
          </cell>
          <cell r="AM312">
            <v>8</v>
          </cell>
          <cell r="AN312">
            <v>8</v>
          </cell>
          <cell r="AO312">
            <v>3</v>
          </cell>
          <cell r="AP312">
            <v>8</v>
          </cell>
          <cell r="AQ312">
            <v>3</v>
          </cell>
          <cell r="AR312">
            <v>18</v>
          </cell>
          <cell r="AS312">
            <v>8</v>
          </cell>
          <cell r="AT312">
            <v>18</v>
          </cell>
          <cell r="AU312">
            <v>3</v>
          </cell>
        </row>
        <row r="313">
          <cell r="A313" t="str">
            <v>Olympus</v>
          </cell>
          <cell r="B313" t="str">
            <v>propoxycarbazone</v>
          </cell>
          <cell r="F313">
            <v>24</v>
          </cell>
          <cell r="G313">
            <v>24</v>
          </cell>
          <cell r="H313">
            <v>24</v>
          </cell>
          <cell r="I313">
            <v>24</v>
          </cell>
          <cell r="J313">
            <v>24</v>
          </cell>
          <cell r="K313">
            <v>24</v>
          </cell>
          <cell r="L313">
            <v>24</v>
          </cell>
          <cell r="M313">
            <v>24</v>
          </cell>
          <cell r="N313">
            <v>22</v>
          </cell>
          <cell r="O313">
            <v>24</v>
          </cell>
          <cell r="P313">
            <v>24</v>
          </cell>
          <cell r="Q313">
            <v>24</v>
          </cell>
          <cell r="R313">
            <v>24</v>
          </cell>
          <cell r="S313">
            <v>24</v>
          </cell>
          <cell r="T313">
            <v>24</v>
          </cell>
          <cell r="U313">
            <v>24</v>
          </cell>
          <cell r="V313">
            <v>24</v>
          </cell>
          <cell r="W313">
            <v>24</v>
          </cell>
          <cell r="X313">
            <v>24</v>
          </cell>
          <cell r="Y313">
            <v>4</v>
          </cell>
          <cell r="Z313">
            <v>24</v>
          </cell>
          <cell r="AA313">
            <v>24</v>
          </cell>
          <cell r="AB313">
            <v>24</v>
          </cell>
          <cell r="AC313">
            <v>24</v>
          </cell>
          <cell r="AD313">
            <v>24</v>
          </cell>
          <cell r="AE313">
            <v>24</v>
          </cell>
          <cell r="AF313">
            <v>24</v>
          </cell>
          <cell r="AG313">
            <v>24</v>
          </cell>
          <cell r="AH313">
            <v>24</v>
          </cell>
          <cell r="AI313">
            <v>0</v>
          </cell>
          <cell r="AJ313">
            <v>24</v>
          </cell>
          <cell r="AK313">
            <v>24</v>
          </cell>
          <cell r="AL313">
            <v>24</v>
          </cell>
          <cell r="AM313">
            <v>24</v>
          </cell>
          <cell r="AN313">
            <v>24</v>
          </cell>
          <cell r="AO313">
            <v>24</v>
          </cell>
          <cell r="AP313">
            <v>24</v>
          </cell>
          <cell r="AQ313">
            <v>24</v>
          </cell>
          <cell r="AR313">
            <v>24</v>
          </cell>
          <cell r="AS313">
            <v>24</v>
          </cell>
          <cell r="AT313">
            <v>24</v>
          </cell>
          <cell r="AU313">
            <v>0</v>
          </cell>
        </row>
        <row r="314">
          <cell r="A314" t="str">
            <v>Olympus Flex</v>
          </cell>
          <cell r="B314" t="str">
            <v>propoxycarbazone</v>
          </cell>
          <cell r="C314" t="str">
            <v>mesosulfuron</v>
          </cell>
          <cell r="F314">
            <v>24</v>
          </cell>
          <cell r="G314">
            <v>24</v>
          </cell>
          <cell r="H314">
            <v>24</v>
          </cell>
          <cell r="I314">
            <v>24</v>
          </cell>
          <cell r="J314">
            <v>24</v>
          </cell>
          <cell r="K314">
            <v>24</v>
          </cell>
          <cell r="L314">
            <v>24</v>
          </cell>
          <cell r="M314">
            <v>24</v>
          </cell>
          <cell r="N314">
            <v>12</v>
          </cell>
          <cell r="O314">
            <v>24</v>
          </cell>
          <cell r="P314">
            <v>24</v>
          </cell>
          <cell r="Q314">
            <v>24</v>
          </cell>
          <cell r="R314">
            <v>24</v>
          </cell>
          <cell r="S314">
            <v>24</v>
          </cell>
          <cell r="T314">
            <v>12</v>
          </cell>
          <cell r="U314">
            <v>12</v>
          </cell>
          <cell r="V314">
            <v>24</v>
          </cell>
          <cell r="W314">
            <v>24</v>
          </cell>
          <cell r="X314">
            <v>24</v>
          </cell>
          <cell r="Y314">
            <v>4</v>
          </cell>
          <cell r="Z314">
            <v>24</v>
          </cell>
          <cell r="AA314">
            <v>24</v>
          </cell>
          <cell r="AB314">
            <v>24</v>
          </cell>
          <cell r="AC314">
            <v>24</v>
          </cell>
          <cell r="AD314">
            <v>24</v>
          </cell>
          <cell r="AE314">
            <v>24</v>
          </cell>
          <cell r="AF314">
            <v>24</v>
          </cell>
          <cell r="AG314">
            <v>24</v>
          </cell>
          <cell r="AH314">
            <v>12</v>
          </cell>
          <cell r="AI314">
            <v>0</v>
          </cell>
          <cell r="AJ314">
            <v>24</v>
          </cell>
          <cell r="AK314">
            <v>24</v>
          </cell>
          <cell r="AL314">
            <v>24</v>
          </cell>
          <cell r="AM314">
            <v>24</v>
          </cell>
          <cell r="AN314">
            <v>24</v>
          </cell>
          <cell r="AO314">
            <v>24</v>
          </cell>
          <cell r="AP314">
            <v>24</v>
          </cell>
          <cell r="AQ314">
            <v>24</v>
          </cell>
          <cell r="AR314">
            <v>24</v>
          </cell>
          <cell r="AS314">
            <v>24</v>
          </cell>
          <cell r="AT314">
            <v>24</v>
          </cell>
          <cell r="AU314">
            <v>0</v>
          </cell>
        </row>
        <row r="315">
          <cell r="A315" t="str">
            <v>Option</v>
          </cell>
          <cell r="B315" t="str">
            <v>foramsulfuron</v>
          </cell>
          <cell r="F315">
            <v>2</v>
          </cell>
          <cell r="G315">
            <v>2</v>
          </cell>
          <cell r="H315">
            <v>2</v>
          </cell>
          <cell r="I315">
            <v>2</v>
          </cell>
          <cell r="J315">
            <v>2</v>
          </cell>
          <cell r="K315">
            <v>2</v>
          </cell>
          <cell r="L315">
            <v>2</v>
          </cell>
          <cell r="M315">
            <v>2</v>
          </cell>
          <cell r="N315">
            <v>0</v>
          </cell>
          <cell r="O315">
            <v>2</v>
          </cell>
          <cell r="P315">
            <v>2</v>
          </cell>
          <cell r="Q315">
            <v>2</v>
          </cell>
          <cell r="R315">
            <v>2</v>
          </cell>
          <cell r="S315">
            <v>2</v>
          </cell>
          <cell r="T315">
            <v>2</v>
          </cell>
          <cell r="U315">
            <v>2</v>
          </cell>
          <cell r="V315">
            <v>2</v>
          </cell>
          <cell r="W315">
            <v>2</v>
          </cell>
          <cell r="X315">
            <v>2</v>
          </cell>
          <cell r="Y315">
            <v>2</v>
          </cell>
          <cell r="Z315">
            <v>2</v>
          </cell>
          <cell r="AA315">
            <v>2</v>
          </cell>
          <cell r="AB315">
            <v>2</v>
          </cell>
          <cell r="AC315">
            <v>2</v>
          </cell>
          <cell r="AD315">
            <v>2</v>
          </cell>
          <cell r="AE315">
            <v>2</v>
          </cell>
          <cell r="AF315">
            <v>2</v>
          </cell>
          <cell r="AG315">
            <v>2</v>
          </cell>
          <cell r="AH315">
            <v>0</v>
          </cell>
          <cell r="AI315">
            <v>2</v>
          </cell>
          <cell r="AJ315">
            <v>2</v>
          </cell>
          <cell r="AK315">
            <v>2</v>
          </cell>
          <cell r="AL315">
            <v>2</v>
          </cell>
          <cell r="AM315">
            <v>2</v>
          </cell>
          <cell r="AN315">
            <v>2</v>
          </cell>
          <cell r="AO315">
            <v>2</v>
          </cell>
          <cell r="AP315">
            <v>2</v>
          </cell>
          <cell r="AQ315">
            <v>2</v>
          </cell>
          <cell r="AR315">
            <v>2</v>
          </cell>
          <cell r="AS315">
            <v>2</v>
          </cell>
          <cell r="AT315">
            <v>2</v>
          </cell>
          <cell r="AU315">
            <v>2</v>
          </cell>
        </row>
        <row r="316">
          <cell r="A316" t="str">
            <v>Osprey</v>
          </cell>
          <cell r="B316" t="str">
            <v>mesosulfuron</v>
          </cell>
          <cell r="F316">
            <v>10</v>
          </cell>
          <cell r="G316">
            <v>10</v>
          </cell>
          <cell r="H316">
            <v>10</v>
          </cell>
          <cell r="I316">
            <v>1</v>
          </cell>
          <cell r="J316">
            <v>10</v>
          </cell>
          <cell r="K316">
            <v>10</v>
          </cell>
          <cell r="L316">
            <v>10</v>
          </cell>
          <cell r="M316">
            <v>10</v>
          </cell>
          <cell r="N316">
            <v>12</v>
          </cell>
          <cell r="O316">
            <v>10</v>
          </cell>
          <cell r="P316">
            <v>10</v>
          </cell>
          <cell r="Q316">
            <v>3</v>
          </cell>
          <cell r="R316">
            <v>10</v>
          </cell>
          <cell r="S316">
            <v>10</v>
          </cell>
          <cell r="T316">
            <v>10</v>
          </cell>
          <cell r="U316">
            <v>10</v>
          </cell>
          <cell r="V316">
            <v>10</v>
          </cell>
          <cell r="W316">
            <v>10</v>
          </cell>
          <cell r="X316">
            <v>10</v>
          </cell>
          <cell r="Y316">
            <v>10</v>
          </cell>
          <cell r="Z316">
            <v>10</v>
          </cell>
          <cell r="AA316">
            <v>10</v>
          </cell>
          <cell r="AB316">
            <v>10</v>
          </cell>
          <cell r="AC316">
            <v>3</v>
          </cell>
          <cell r="AD316">
            <v>10</v>
          </cell>
          <cell r="AE316">
            <v>10</v>
          </cell>
          <cell r="AF316">
            <v>10</v>
          </cell>
          <cell r="AG316">
            <v>10</v>
          </cell>
          <cell r="AH316">
            <v>3</v>
          </cell>
          <cell r="AI316">
            <v>0</v>
          </cell>
          <cell r="AJ316">
            <v>10</v>
          </cell>
          <cell r="AK316">
            <v>10</v>
          </cell>
          <cell r="AL316">
            <v>1</v>
          </cell>
          <cell r="AM316">
            <v>10</v>
          </cell>
          <cell r="AN316">
            <v>10</v>
          </cell>
          <cell r="AO316">
            <v>10</v>
          </cell>
          <cell r="AP316">
            <v>10</v>
          </cell>
          <cell r="AQ316">
            <v>10</v>
          </cell>
          <cell r="AR316">
            <v>10</v>
          </cell>
          <cell r="AS316">
            <v>10</v>
          </cell>
          <cell r="AT316">
            <v>10</v>
          </cell>
          <cell r="AU316">
            <v>0</v>
          </cell>
        </row>
        <row r="317">
          <cell r="A317" t="str">
            <v>Outlook</v>
          </cell>
          <cell r="B317" t="str">
            <v>dimethenamid-p</v>
          </cell>
          <cell r="F317">
            <v>12</v>
          </cell>
          <cell r="G317">
            <v>12</v>
          </cell>
          <cell r="H317">
            <v>12</v>
          </cell>
          <cell r="I317">
            <v>12</v>
          </cell>
          <cell r="J317">
            <v>12</v>
          </cell>
          <cell r="K317">
            <v>12</v>
          </cell>
          <cell r="L317">
            <v>12</v>
          </cell>
          <cell r="M317">
            <v>12</v>
          </cell>
          <cell r="N317">
            <v>0</v>
          </cell>
          <cell r="O317">
            <v>12</v>
          </cell>
          <cell r="P317">
            <v>12</v>
          </cell>
          <cell r="Q317">
            <v>0</v>
          </cell>
          <cell r="R317">
            <v>12</v>
          </cell>
          <cell r="S317">
            <v>12</v>
          </cell>
          <cell r="T317">
            <v>0</v>
          </cell>
          <cell r="U317">
            <v>0</v>
          </cell>
          <cell r="V317">
            <v>12</v>
          </cell>
          <cell r="W317">
            <v>12</v>
          </cell>
          <cell r="X317">
            <v>12</v>
          </cell>
          <cell r="Y317">
            <v>12</v>
          </cell>
          <cell r="Z317">
            <v>12</v>
          </cell>
          <cell r="AA317">
            <v>12</v>
          </cell>
          <cell r="AB317">
            <v>12</v>
          </cell>
          <cell r="AC317">
            <v>12</v>
          </cell>
          <cell r="AD317">
            <v>12</v>
          </cell>
          <cell r="AE317">
            <v>12</v>
          </cell>
          <cell r="AF317">
            <v>12</v>
          </cell>
          <cell r="AG317">
            <v>12</v>
          </cell>
          <cell r="AH317">
            <v>0</v>
          </cell>
          <cell r="AI317">
            <v>4</v>
          </cell>
          <cell r="AJ317">
            <v>0</v>
          </cell>
          <cell r="AK317">
            <v>12</v>
          </cell>
          <cell r="AL317">
            <v>12</v>
          </cell>
          <cell r="AM317">
            <v>12</v>
          </cell>
          <cell r="AN317">
            <v>12</v>
          </cell>
          <cell r="AO317">
            <v>12</v>
          </cell>
          <cell r="AP317">
            <v>12</v>
          </cell>
          <cell r="AQ317">
            <v>4</v>
          </cell>
          <cell r="AR317">
            <v>12</v>
          </cell>
          <cell r="AS317">
            <v>12</v>
          </cell>
          <cell r="AT317">
            <v>12</v>
          </cell>
          <cell r="AU317">
            <v>4</v>
          </cell>
        </row>
        <row r="318">
          <cell r="A318" t="str">
            <v>Overdrive</v>
          </cell>
          <cell r="B318" t="str">
            <v>dicamba</v>
          </cell>
          <cell r="C318" t="str">
            <v>diflufenzapyr</v>
          </cell>
          <cell r="F318">
            <v>4</v>
          </cell>
          <cell r="G318">
            <v>4</v>
          </cell>
          <cell r="H318">
            <v>4</v>
          </cell>
          <cell r="I318">
            <v>4</v>
          </cell>
          <cell r="J318">
            <v>4</v>
          </cell>
          <cell r="K318">
            <v>4</v>
          </cell>
          <cell r="L318">
            <v>4</v>
          </cell>
          <cell r="M318">
            <v>4</v>
          </cell>
          <cell r="N318">
            <v>0</v>
          </cell>
          <cell r="O318">
            <v>4</v>
          </cell>
          <cell r="P318">
            <v>4</v>
          </cell>
          <cell r="Q318">
            <v>4</v>
          </cell>
          <cell r="R318">
            <v>4</v>
          </cell>
          <cell r="S318">
            <v>4</v>
          </cell>
          <cell r="T318">
            <v>4</v>
          </cell>
          <cell r="U318">
            <v>4</v>
          </cell>
          <cell r="V318">
            <v>4</v>
          </cell>
          <cell r="W318">
            <v>4</v>
          </cell>
          <cell r="X318">
            <v>4</v>
          </cell>
          <cell r="Y318">
            <v>4</v>
          </cell>
          <cell r="Z318">
            <v>4</v>
          </cell>
          <cell r="AA318">
            <v>4</v>
          </cell>
          <cell r="AB318">
            <v>4</v>
          </cell>
          <cell r="AC318">
            <v>4</v>
          </cell>
          <cell r="AD318">
            <v>4</v>
          </cell>
          <cell r="AE318">
            <v>4</v>
          </cell>
          <cell r="AF318">
            <v>4</v>
          </cell>
          <cell r="AG318">
            <v>4</v>
          </cell>
          <cell r="AH318">
            <v>4</v>
          </cell>
          <cell r="AI318">
            <v>4</v>
          </cell>
          <cell r="AJ318">
            <v>4</v>
          </cell>
          <cell r="AK318">
            <v>4</v>
          </cell>
          <cell r="AL318">
            <v>4</v>
          </cell>
          <cell r="AM318">
            <v>4</v>
          </cell>
          <cell r="AN318">
            <v>4</v>
          </cell>
          <cell r="AO318">
            <v>4</v>
          </cell>
          <cell r="AP318">
            <v>4</v>
          </cell>
          <cell r="AQ318">
            <v>4</v>
          </cell>
          <cell r="AR318">
            <v>4</v>
          </cell>
          <cell r="AS318">
            <v>4</v>
          </cell>
          <cell r="AT318">
            <v>4</v>
          </cell>
          <cell r="AU318">
            <v>4</v>
          </cell>
        </row>
        <row r="319">
          <cell r="A319" t="str">
            <v>Parallel</v>
          </cell>
          <cell r="B319" t="str">
            <v>metolachlor</v>
          </cell>
          <cell r="F319">
            <v>4</v>
          </cell>
          <cell r="G319">
            <v>4</v>
          </cell>
          <cell r="H319">
            <v>4.5</v>
          </cell>
          <cell r="I319">
            <v>4.5</v>
          </cell>
          <cell r="J319">
            <v>12</v>
          </cell>
          <cell r="K319">
            <v>12</v>
          </cell>
          <cell r="L319">
            <v>12</v>
          </cell>
          <cell r="M319">
            <v>12</v>
          </cell>
          <cell r="N319">
            <v>0</v>
          </cell>
          <cell r="O319">
            <v>0</v>
          </cell>
          <cell r="P319">
            <v>4</v>
          </cell>
          <cell r="Q319">
            <v>0</v>
          </cell>
          <cell r="R319">
            <v>12</v>
          </cell>
          <cell r="S319">
            <v>12</v>
          </cell>
          <cell r="T319">
            <v>2</v>
          </cell>
          <cell r="U319">
            <v>2</v>
          </cell>
          <cell r="V319">
            <v>12</v>
          </cell>
          <cell r="W319">
            <v>12</v>
          </cell>
          <cell r="X319">
            <v>12</v>
          </cell>
          <cell r="Y319">
            <v>12</v>
          </cell>
          <cell r="Z319">
            <v>12</v>
          </cell>
          <cell r="AA319">
            <v>12</v>
          </cell>
          <cell r="AB319">
            <v>4.5</v>
          </cell>
          <cell r="AC319">
            <v>0</v>
          </cell>
          <cell r="AD319">
            <v>12</v>
          </cell>
          <cell r="AE319">
            <v>12</v>
          </cell>
          <cell r="AF319">
            <v>4</v>
          </cell>
          <cell r="AG319">
            <v>0</v>
          </cell>
          <cell r="AH319">
            <v>0</v>
          </cell>
          <cell r="AI319">
            <v>4.5</v>
          </cell>
          <cell r="AJ319">
            <v>2</v>
          </cell>
          <cell r="AK319">
            <v>12</v>
          </cell>
          <cell r="AL319">
            <v>12</v>
          </cell>
          <cell r="AM319">
            <v>4</v>
          </cell>
          <cell r="AN319">
            <v>4</v>
          </cell>
          <cell r="AO319">
            <v>4.5</v>
          </cell>
          <cell r="AP319">
            <v>2</v>
          </cell>
          <cell r="AQ319">
            <v>4.5</v>
          </cell>
          <cell r="AR319">
            <v>12</v>
          </cell>
          <cell r="AS319">
            <v>4</v>
          </cell>
          <cell r="AT319">
            <v>12</v>
          </cell>
          <cell r="AU319">
            <v>4.5</v>
          </cell>
        </row>
        <row r="320">
          <cell r="A320" t="str">
            <v>Paramount</v>
          </cell>
          <cell r="B320" t="str">
            <v>quinclorac</v>
          </cell>
          <cell r="F320">
            <v>24</v>
          </cell>
          <cell r="G320">
            <v>24</v>
          </cell>
          <cell r="H320">
            <v>0</v>
          </cell>
          <cell r="I320">
            <v>10</v>
          </cell>
          <cell r="J320">
            <v>10</v>
          </cell>
          <cell r="K320">
            <v>10</v>
          </cell>
          <cell r="L320">
            <v>24</v>
          </cell>
          <cell r="M320">
            <v>24</v>
          </cell>
          <cell r="N320">
            <v>10</v>
          </cell>
          <cell r="O320">
            <v>10</v>
          </cell>
          <cell r="P320">
            <v>24</v>
          </cell>
          <cell r="Q320">
            <v>10</v>
          </cell>
          <cell r="R320">
            <v>10</v>
          </cell>
          <cell r="S320">
            <v>24</v>
          </cell>
          <cell r="T320">
            <v>0</v>
          </cell>
          <cell r="U320">
            <v>0</v>
          </cell>
          <cell r="V320">
            <v>24</v>
          </cell>
          <cell r="W320">
            <v>10</v>
          </cell>
          <cell r="X320">
            <v>24</v>
          </cell>
          <cell r="Y320">
            <v>10</v>
          </cell>
          <cell r="Z320">
            <v>10</v>
          </cell>
          <cell r="AA320">
            <v>10</v>
          </cell>
          <cell r="AB320">
            <v>10</v>
          </cell>
          <cell r="AC320">
            <v>24</v>
          </cell>
          <cell r="AD320">
            <v>10</v>
          </cell>
          <cell r="AE320">
            <v>10</v>
          </cell>
          <cell r="AF320">
            <v>24</v>
          </cell>
          <cell r="AG320">
            <v>10</v>
          </cell>
          <cell r="AH320">
            <v>10</v>
          </cell>
          <cell r="AI320">
            <v>0</v>
          </cell>
          <cell r="AJ320">
            <v>0</v>
          </cell>
          <cell r="AK320">
            <v>10</v>
          </cell>
          <cell r="AL320">
            <v>10</v>
          </cell>
          <cell r="AM320">
            <v>24</v>
          </cell>
          <cell r="AN320">
            <v>24</v>
          </cell>
          <cell r="AO320">
            <v>0</v>
          </cell>
          <cell r="AP320">
            <v>0</v>
          </cell>
          <cell r="AQ320">
            <v>0</v>
          </cell>
          <cell r="AR320">
            <v>10</v>
          </cell>
          <cell r="AS320">
            <v>24</v>
          </cell>
          <cell r="AT320">
            <v>10</v>
          </cell>
          <cell r="AU320">
            <v>0</v>
          </cell>
        </row>
        <row r="321">
          <cell r="A321" t="str">
            <v>Paraquat</v>
          </cell>
          <cell r="B321" t="str">
            <v>paraquat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</row>
        <row r="322">
          <cell r="A322" t="str">
            <v>Peak</v>
          </cell>
          <cell r="B322" t="str">
            <v>prosulfuron</v>
          </cell>
          <cell r="F322">
            <v>22</v>
          </cell>
          <cell r="G322">
            <v>22</v>
          </cell>
          <cell r="H322">
            <v>0</v>
          </cell>
          <cell r="I322">
            <v>0</v>
          </cell>
          <cell r="J322">
            <v>22</v>
          </cell>
          <cell r="K322">
            <v>22</v>
          </cell>
          <cell r="L322">
            <v>22</v>
          </cell>
          <cell r="M322">
            <v>22</v>
          </cell>
          <cell r="N322">
            <v>1</v>
          </cell>
          <cell r="O322">
            <v>22</v>
          </cell>
          <cell r="P322">
            <v>22</v>
          </cell>
          <cell r="Q322">
            <v>22</v>
          </cell>
          <cell r="R322">
            <v>22</v>
          </cell>
          <cell r="S322">
            <v>22</v>
          </cell>
          <cell r="T322">
            <v>1</v>
          </cell>
          <cell r="U322">
            <v>1</v>
          </cell>
          <cell r="V322">
            <v>22</v>
          </cell>
          <cell r="W322">
            <v>22</v>
          </cell>
          <cell r="X322">
            <v>22</v>
          </cell>
          <cell r="Y322">
            <v>1</v>
          </cell>
          <cell r="Z322">
            <v>22</v>
          </cell>
          <cell r="AA322">
            <v>22</v>
          </cell>
          <cell r="AB322">
            <v>0</v>
          </cell>
          <cell r="AC322">
            <v>10</v>
          </cell>
          <cell r="AD322">
            <v>22</v>
          </cell>
          <cell r="AE322">
            <v>22</v>
          </cell>
          <cell r="AF322">
            <v>22</v>
          </cell>
          <cell r="AG322">
            <v>22</v>
          </cell>
          <cell r="AH322">
            <v>22</v>
          </cell>
          <cell r="AI322">
            <v>0</v>
          </cell>
          <cell r="AJ322">
            <v>1</v>
          </cell>
          <cell r="AK322">
            <v>22</v>
          </cell>
          <cell r="AL322">
            <v>22</v>
          </cell>
          <cell r="AM322">
            <v>22</v>
          </cell>
          <cell r="AN322">
            <v>22</v>
          </cell>
          <cell r="AO322">
            <v>0</v>
          </cell>
          <cell r="AP322">
            <v>1</v>
          </cell>
          <cell r="AQ322">
            <v>0</v>
          </cell>
          <cell r="AR322">
            <v>22</v>
          </cell>
          <cell r="AS322">
            <v>22</v>
          </cell>
          <cell r="AT322">
            <v>22</v>
          </cell>
          <cell r="AU322">
            <v>0</v>
          </cell>
        </row>
        <row r="323">
          <cell r="A323" t="str">
            <v>Pendimax</v>
          </cell>
          <cell r="B323" t="str">
            <v>pendimethalin</v>
          </cell>
          <cell r="F323">
            <v>12</v>
          </cell>
          <cell r="G323">
            <v>12</v>
          </cell>
          <cell r="H323">
            <v>4</v>
          </cell>
          <cell r="I323">
            <v>12</v>
          </cell>
          <cell r="J323">
            <v>12</v>
          </cell>
          <cell r="K323">
            <v>12</v>
          </cell>
          <cell r="L323">
            <v>12</v>
          </cell>
          <cell r="M323">
            <v>12</v>
          </cell>
          <cell r="N323">
            <v>0</v>
          </cell>
          <cell r="O323">
            <v>0</v>
          </cell>
          <cell r="P323">
            <v>12</v>
          </cell>
          <cell r="Q323">
            <v>0</v>
          </cell>
          <cell r="R323">
            <v>12</v>
          </cell>
          <cell r="S323">
            <v>12</v>
          </cell>
          <cell r="T323">
            <v>12</v>
          </cell>
          <cell r="U323">
            <v>12</v>
          </cell>
          <cell r="V323">
            <v>12</v>
          </cell>
          <cell r="W323">
            <v>12</v>
          </cell>
          <cell r="X323">
            <v>12</v>
          </cell>
          <cell r="Y323">
            <v>12</v>
          </cell>
          <cell r="Z323">
            <v>12</v>
          </cell>
          <cell r="AA323">
            <v>12</v>
          </cell>
          <cell r="AB323">
            <v>12</v>
          </cell>
          <cell r="AC323">
            <v>12</v>
          </cell>
          <cell r="AD323">
            <v>12</v>
          </cell>
          <cell r="AE323">
            <v>12</v>
          </cell>
          <cell r="AF323">
            <v>12</v>
          </cell>
          <cell r="AG323">
            <v>12</v>
          </cell>
          <cell r="AH323">
            <v>0</v>
          </cell>
          <cell r="AI323">
            <v>12</v>
          </cell>
          <cell r="AJ323">
            <v>12</v>
          </cell>
          <cell r="AK323">
            <v>12</v>
          </cell>
          <cell r="AL323">
            <v>0</v>
          </cell>
          <cell r="AM323">
            <v>12</v>
          </cell>
          <cell r="AN323">
            <v>12</v>
          </cell>
          <cell r="AO323">
            <v>4</v>
          </cell>
          <cell r="AP323">
            <v>12</v>
          </cell>
          <cell r="AQ323">
            <v>4</v>
          </cell>
          <cell r="AR323">
            <v>12</v>
          </cell>
          <cell r="AS323">
            <v>12</v>
          </cell>
          <cell r="AT323">
            <v>12</v>
          </cell>
          <cell r="AU323">
            <v>4</v>
          </cell>
        </row>
        <row r="324">
          <cell r="A324" t="str">
            <v>Pendimethalin</v>
          </cell>
          <cell r="B324" t="str">
            <v>pendimethalin</v>
          </cell>
          <cell r="F324">
            <v>12</v>
          </cell>
          <cell r="G324">
            <v>12</v>
          </cell>
          <cell r="H324">
            <v>4</v>
          </cell>
          <cell r="I324">
            <v>12</v>
          </cell>
          <cell r="J324">
            <v>12</v>
          </cell>
          <cell r="K324">
            <v>12</v>
          </cell>
          <cell r="L324">
            <v>12</v>
          </cell>
          <cell r="M324">
            <v>12</v>
          </cell>
          <cell r="N324">
            <v>0</v>
          </cell>
          <cell r="O324">
            <v>0</v>
          </cell>
          <cell r="P324">
            <v>12</v>
          </cell>
          <cell r="Q324">
            <v>0</v>
          </cell>
          <cell r="R324">
            <v>12</v>
          </cell>
          <cell r="S324">
            <v>12</v>
          </cell>
          <cell r="T324">
            <v>12</v>
          </cell>
          <cell r="U324">
            <v>12</v>
          </cell>
          <cell r="V324">
            <v>12</v>
          </cell>
          <cell r="W324">
            <v>12</v>
          </cell>
          <cell r="X324">
            <v>12</v>
          </cell>
          <cell r="Y324">
            <v>12</v>
          </cell>
          <cell r="Z324">
            <v>12</v>
          </cell>
          <cell r="AA324">
            <v>12</v>
          </cell>
          <cell r="AB324">
            <v>12</v>
          </cell>
          <cell r="AC324">
            <v>12</v>
          </cell>
          <cell r="AD324">
            <v>12</v>
          </cell>
          <cell r="AE324">
            <v>12</v>
          </cell>
          <cell r="AF324">
            <v>12</v>
          </cell>
          <cell r="AG324">
            <v>12</v>
          </cell>
          <cell r="AH324">
            <v>0</v>
          </cell>
          <cell r="AI324">
            <v>12</v>
          </cell>
          <cell r="AJ324">
            <v>12</v>
          </cell>
          <cell r="AK324">
            <v>12</v>
          </cell>
          <cell r="AL324">
            <v>0</v>
          </cell>
          <cell r="AM324">
            <v>12</v>
          </cell>
          <cell r="AN324">
            <v>12</v>
          </cell>
          <cell r="AO324">
            <v>4</v>
          </cell>
          <cell r="AP324">
            <v>12</v>
          </cell>
          <cell r="AQ324">
            <v>4</v>
          </cell>
          <cell r="AR324">
            <v>12</v>
          </cell>
          <cell r="AS324">
            <v>12</v>
          </cell>
          <cell r="AT324">
            <v>12</v>
          </cell>
          <cell r="AU324">
            <v>4</v>
          </cell>
        </row>
        <row r="325">
          <cell r="A325" t="str">
            <v>Permit</v>
          </cell>
          <cell r="B325" t="str">
            <v>halosulfuron</v>
          </cell>
          <cell r="F325">
            <v>9</v>
          </cell>
          <cell r="G325">
            <v>9</v>
          </cell>
          <cell r="H325">
            <v>2</v>
          </cell>
          <cell r="I325">
            <v>2</v>
          </cell>
          <cell r="J325">
            <v>0</v>
          </cell>
          <cell r="K325">
            <v>15</v>
          </cell>
          <cell r="L325">
            <v>0</v>
          </cell>
          <cell r="M325">
            <v>0</v>
          </cell>
          <cell r="N325">
            <v>1</v>
          </cell>
          <cell r="O325">
            <v>9</v>
          </cell>
          <cell r="P325">
            <v>9</v>
          </cell>
          <cell r="Q325">
            <v>9</v>
          </cell>
          <cell r="R325">
            <v>15</v>
          </cell>
          <cell r="S325">
            <v>0</v>
          </cell>
          <cell r="T325">
            <v>2</v>
          </cell>
          <cell r="U325">
            <v>2</v>
          </cell>
          <cell r="V325">
            <v>0</v>
          </cell>
          <cell r="W325">
            <v>15</v>
          </cell>
          <cell r="X325">
            <v>0</v>
          </cell>
          <cell r="Y325">
            <v>2</v>
          </cell>
          <cell r="Z325">
            <v>15</v>
          </cell>
          <cell r="AA325">
            <v>15</v>
          </cell>
          <cell r="AB325">
            <v>2</v>
          </cell>
          <cell r="AC325">
            <v>9</v>
          </cell>
          <cell r="AD325">
            <v>15</v>
          </cell>
          <cell r="AE325">
            <v>15</v>
          </cell>
          <cell r="AF325">
            <v>9</v>
          </cell>
          <cell r="AG325">
            <v>0</v>
          </cell>
          <cell r="AH325">
            <v>9</v>
          </cell>
          <cell r="AI325">
            <v>2</v>
          </cell>
          <cell r="AJ325">
            <v>2</v>
          </cell>
          <cell r="AK325">
            <v>15</v>
          </cell>
          <cell r="AL325">
            <v>18</v>
          </cell>
          <cell r="AM325">
            <v>9</v>
          </cell>
          <cell r="AN325">
            <v>9</v>
          </cell>
          <cell r="AO325">
            <v>2</v>
          </cell>
          <cell r="AP325">
            <v>2</v>
          </cell>
          <cell r="AQ325">
            <v>2</v>
          </cell>
          <cell r="AR325">
            <v>15</v>
          </cell>
          <cell r="AS325">
            <v>9</v>
          </cell>
          <cell r="AT325">
            <v>15</v>
          </cell>
          <cell r="AU325">
            <v>2</v>
          </cell>
        </row>
        <row r="326">
          <cell r="A326" t="str">
            <v>Phoenix</v>
          </cell>
          <cell r="B326" t="str">
            <v>lactofen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</row>
        <row r="327">
          <cell r="A327" t="str">
            <v>Plateau</v>
          </cell>
          <cell r="B327" t="str">
            <v>imazapic</v>
          </cell>
          <cell r="F327">
            <v>40</v>
          </cell>
          <cell r="G327">
            <v>40</v>
          </cell>
          <cell r="H327">
            <v>40</v>
          </cell>
          <cell r="I327">
            <v>18</v>
          </cell>
          <cell r="J327">
            <v>40</v>
          </cell>
          <cell r="K327">
            <v>40</v>
          </cell>
          <cell r="L327">
            <v>40</v>
          </cell>
          <cell r="M327">
            <v>40</v>
          </cell>
          <cell r="N327">
            <v>26</v>
          </cell>
          <cell r="O327">
            <v>40</v>
          </cell>
          <cell r="P327">
            <v>40</v>
          </cell>
          <cell r="Q327">
            <v>40</v>
          </cell>
          <cell r="R327">
            <v>40</v>
          </cell>
          <cell r="S327">
            <v>40</v>
          </cell>
          <cell r="T327">
            <v>18</v>
          </cell>
          <cell r="U327">
            <v>18</v>
          </cell>
          <cell r="V327">
            <v>40</v>
          </cell>
          <cell r="W327">
            <v>40</v>
          </cell>
          <cell r="X327">
            <v>40</v>
          </cell>
          <cell r="Y327">
            <v>40</v>
          </cell>
          <cell r="Z327">
            <v>40</v>
          </cell>
          <cell r="AA327">
            <v>40</v>
          </cell>
          <cell r="AB327">
            <v>18</v>
          </cell>
          <cell r="AC327">
            <v>40</v>
          </cell>
          <cell r="AD327">
            <v>40</v>
          </cell>
          <cell r="AE327">
            <v>40</v>
          </cell>
          <cell r="AF327">
            <v>40</v>
          </cell>
          <cell r="AG327">
            <v>40</v>
          </cell>
          <cell r="AH327">
            <v>12</v>
          </cell>
          <cell r="AI327">
            <v>12</v>
          </cell>
          <cell r="AJ327">
            <v>18</v>
          </cell>
          <cell r="AK327">
            <v>40</v>
          </cell>
          <cell r="AL327">
            <v>40</v>
          </cell>
          <cell r="AM327">
            <v>40</v>
          </cell>
          <cell r="AN327">
            <v>40</v>
          </cell>
          <cell r="AO327">
            <v>40</v>
          </cell>
          <cell r="AP327">
            <v>40</v>
          </cell>
          <cell r="AQ327">
            <v>12</v>
          </cell>
          <cell r="AR327">
            <v>40</v>
          </cell>
          <cell r="AS327">
            <v>40</v>
          </cell>
          <cell r="AT327">
            <v>40</v>
          </cell>
          <cell r="AU327">
            <v>12</v>
          </cell>
        </row>
        <row r="328">
          <cell r="A328" t="str">
            <v>Poast</v>
          </cell>
          <cell r="B328" t="str">
            <v>sethoxydim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</row>
        <row r="329">
          <cell r="A329" t="str">
            <v>Poast Plus</v>
          </cell>
          <cell r="B329" t="str">
            <v>sethoxydim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</row>
        <row r="330">
          <cell r="A330" t="str">
            <v>Prefix</v>
          </cell>
          <cell r="B330" t="str">
            <v>s-metolachlor</v>
          </cell>
          <cell r="C330" t="str">
            <v>fumesafen</v>
          </cell>
          <cell r="F330">
            <v>18</v>
          </cell>
          <cell r="G330">
            <v>18</v>
          </cell>
          <cell r="H330">
            <v>4.5</v>
          </cell>
          <cell r="I330">
            <v>4.5</v>
          </cell>
          <cell r="J330">
            <v>18</v>
          </cell>
          <cell r="K330">
            <v>18</v>
          </cell>
          <cell r="L330">
            <v>18</v>
          </cell>
          <cell r="M330">
            <v>18</v>
          </cell>
          <cell r="N330">
            <v>10</v>
          </cell>
          <cell r="O330">
            <v>10</v>
          </cell>
          <cell r="P330">
            <v>18</v>
          </cell>
          <cell r="Q330">
            <v>10</v>
          </cell>
          <cell r="R330">
            <v>18</v>
          </cell>
          <cell r="S330">
            <v>18</v>
          </cell>
          <cell r="T330">
            <v>18</v>
          </cell>
          <cell r="U330">
            <v>18</v>
          </cell>
          <cell r="V330">
            <v>18</v>
          </cell>
          <cell r="W330">
            <v>18</v>
          </cell>
          <cell r="X330">
            <v>18</v>
          </cell>
          <cell r="Y330">
            <v>18</v>
          </cell>
          <cell r="Z330">
            <v>18</v>
          </cell>
          <cell r="AA330">
            <v>18</v>
          </cell>
          <cell r="AB330">
            <v>4.5</v>
          </cell>
          <cell r="AC330">
            <v>10</v>
          </cell>
          <cell r="AD330">
            <v>18</v>
          </cell>
          <cell r="AE330">
            <v>18</v>
          </cell>
          <cell r="AF330">
            <v>18</v>
          </cell>
          <cell r="AG330">
            <v>18</v>
          </cell>
          <cell r="AH330">
            <v>0</v>
          </cell>
          <cell r="AI330">
            <v>4.5</v>
          </cell>
          <cell r="AJ330">
            <v>18</v>
          </cell>
          <cell r="AK330">
            <v>18</v>
          </cell>
          <cell r="AL330">
            <v>18</v>
          </cell>
          <cell r="AM330">
            <v>18</v>
          </cell>
          <cell r="AN330">
            <v>18</v>
          </cell>
          <cell r="AO330">
            <v>4.5</v>
          </cell>
          <cell r="AP330">
            <v>18</v>
          </cell>
          <cell r="AQ330">
            <v>4.5</v>
          </cell>
          <cell r="AR330">
            <v>18</v>
          </cell>
          <cell r="AS330">
            <v>18</v>
          </cell>
          <cell r="AT330">
            <v>18</v>
          </cell>
          <cell r="AU330">
            <v>4.5</v>
          </cell>
        </row>
        <row r="331">
          <cell r="A331" t="str">
            <v>Priority</v>
          </cell>
          <cell r="B331" t="str">
            <v>carfentrazone</v>
          </cell>
          <cell r="C331" t="str">
            <v>halosulfuron</v>
          </cell>
          <cell r="F331">
            <v>12</v>
          </cell>
          <cell r="G331">
            <v>12</v>
          </cell>
          <cell r="H331">
            <v>1</v>
          </cell>
          <cell r="I331">
            <v>2</v>
          </cell>
          <cell r="J331">
            <v>12</v>
          </cell>
          <cell r="K331">
            <v>15</v>
          </cell>
          <cell r="L331">
            <v>12</v>
          </cell>
          <cell r="M331">
            <v>12</v>
          </cell>
          <cell r="N331">
            <v>1</v>
          </cell>
          <cell r="O331">
            <v>12</v>
          </cell>
          <cell r="P331">
            <v>12</v>
          </cell>
          <cell r="Q331">
            <v>12</v>
          </cell>
          <cell r="R331">
            <v>15</v>
          </cell>
          <cell r="S331">
            <v>12</v>
          </cell>
          <cell r="T331">
            <v>2</v>
          </cell>
          <cell r="U331">
            <v>2</v>
          </cell>
          <cell r="V331">
            <v>12</v>
          </cell>
          <cell r="W331">
            <v>15</v>
          </cell>
          <cell r="X331">
            <v>12</v>
          </cell>
          <cell r="Y331">
            <v>12</v>
          </cell>
          <cell r="Z331">
            <v>15</v>
          </cell>
          <cell r="AA331">
            <v>15</v>
          </cell>
          <cell r="AB331">
            <v>2</v>
          </cell>
          <cell r="AC331">
            <v>12</v>
          </cell>
          <cell r="AD331">
            <v>15</v>
          </cell>
          <cell r="AE331">
            <v>15</v>
          </cell>
          <cell r="AF331">
            <v>12</v>
          </cell>
          <cell r="AG331">
            <v>12</v>
          </cell>
          <cell r="AH331">
            <v>9</v>
          </cell>
          <cell r="AI331">
            <v>2</v>
          </cell>
          <cell r="AJ331">
            <v>2</v>
          </cell>
          <cell r="AK331">
            <v>15</v>
          </cell>
          <cell r="AL331">
            <v>18</v>
          </cell>
          <cell r="AM331">
            <v>12</v>
          </cell>
          <cell r="AN331">
            <v>12</v>
          </cell>
          <cell r="AO331">
            <v>1</v>
          </cell>
          <cell r="AP331">
            <v>2</v>
          </cell>
          <cell r="AQ331">
            <v>1</v>
          </cell>
          <cell r="AR331">
            <v>15</v>
          </cell>
          <cell r="AS331">
            <v>12</v>
          </cell>
          <cell r="AT331">
            <v>15</v>
          </cell>
          <cell r="AU331">
            <v>1</v>
          </cell>
        </row>
        <row r="332">
          <cell r="A332" t="str">
            <v>Prism</v>
          </cell>
          <cell r="B332" t="str">
            <v>clethodim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</row>
        <row r="333">
          <cell r="A333" t="str">
            <v>Propel</v>
          </cell>
          <cell r="B333" t="str">
            <v>dimethenamid-p</v>
          </cell>
          <cell r="F333">
            <v>12</v>
          </cell>
          <cell r="G333">
            <v>12</v>
          </cell>
          <cell r="H333">
            <v>12</v>
          </cell>
          <cell r="I333">
            <v>12</v>
          </cell>
          <cell r="J333">
            <v>12</v>
          </cell>
          <cell r="K333">
            <v>12</v>
          </cell>
          <cell r="L333">
            <v>12</v>
          </cell>
          <cell r="M333">
            <v>12</v>
          </cell>
          <cell r="N333">
            <v>0</v>
          </cell>
          <cell r="O333">
            <v>12</v>
          </cell>
          <cell r="P333">
            <v>12</v>
          </cell>
          <cell r="Q333">
            <v>0</v>
          </cell>
          <cell r="R333">
            <v>12</v>
          </cell>
          <cell r="S333">
            <v>12</v>
          </cell>
          <cell r="T333">
            <v>0</v>
          </cell>
          <cell r="U333">
            <v>0</v>
          </cell>
          <cell r="V333">
            <v>12</v>
          </cell>
          <cell r="W333">
            <v>12</v>
          </cell>
          <cell r="X333">
            <v>12</v>
          </cell>
          <cell r="Y333">
            <v>12</v>
          </cell>
          <cell r="Z333">
            <v>12</v>
          </cell>
          <cell r="AA333">
            <v>12</v>
          </cell>
          <cell r="AB333">
            <v>12</v>
          </cell>
          <cell r="AC333">
            <v>12</v>
          </cell>
          <cell r="AD333">
            <v>12</v>
          </cell>
          <cell r="AE333">
            <v>12</v>
          </cell>
          <cell r="AF333">
            <v>12</v>
          </cell>
          <cell r="AG333">
            <v>12</v>
          </cell>
          <cell r="AH333">
            <v>0</v>
          </cell>
          <cell r="AI333">
            <v>4</v>
          </cell>
          <cell r="AJ333">
            <v>0</v>
          </cell>
          <cell r="AK333">
            <v>12</v>
          </cell>
          <cell r="AL333">
            <v>12</v>
          </cell>
          <cell r="AM333">
            <v>12</v>
          </cell>
          <cell r="AN333">
            <v>12</v>
          </cell>
          <cell r="AO333">
            <v>12</v>
          </cell>
          <cell r="AP333">
            <v>12</v>
          </cell>
          <cell r="AQ333">
            <v>4</v>
          </cell>
          <cell r="AR333">
            <v>12</v>
          </cell>
          <cell r="AS333">
            <v>12</v>
          </cell>
          <cell r="AT333">
            <v>12</v>
          </cell>
          <cell r="AU333">
            <v>4</v>
          </cell>
        </row>
        <row r="334">
          <cell r="A334" t="str">
            <v>Prowl</v>
          </cell>
          <cell r="B334" t="str">
            <v>pendimethalin</v>
          </cell>
          <cell r="F334">
            <v>12</v>
          </cell>
          <cell r="G334">
            <v>12</v>
          </cell>
          <cell r="H334">
            <v>4</v>
          </cell>
          <cell r="I334">
            <v>12</v>
          </cell>
          <cell r="J334">
            <v>12</v>
          </cell>
          <cell r="K334">
            <v>12</v>
          </cell>
          <cell r="L334">
            <v>12</v>
          </cell>
          <cell r="M334">
            <v>12</v>
          </cell>
          <cell r="N334">
            <v>0</v>
          </cell>
          <cell r="O334">
            <v>0</v>
          </cell>
          <cell r="P334">
            <v>12</v>
          </cell>
          <cell r="Q334">
            <v>0</v>
          </cell>
          <cell r="R334">
            <v>12</v>
          </cell>
          <cell r="S334">
            <v>12</v>
          </cell>
          <cell r="T334">
            <v>12</v>
          </cell>
          <cell r="U334">
            <v>12</v>
          </cell>
          <cell r="V334">
            <v>12</v>
          </cell>
          <cell r="W334">
            <v>12</v>
          </cell>
          <cell r="X334">
            <v>12</v>
          </cell>
          <cell r="Y334">
            <v>12</v>
          </cell>
          <cell r="Z334">
            <v>12</v>
          </cell>
          <cell r="AA334">
            <v>12</v>
          </cell>
          <cell r="AB334">
            <v>12</v>
          </cell>
          <cell r="AC334">
            <v>12</v>
          </cell>
          <cell r="AD334">
            <v>12</v>
          </cell>
          <cell r="AE334">
            <v>12</v>
          </cell>
          <cell r="AF334">
            <v>12</v>
          </cell>
          <cell r="AG334">
            <v>12</v>
          </cell>
          <cell r="AH334">
            <v>0</v>
          </cell>
          <cell r="AI334">
            <v>12</v>
          </cell>
          <cell r="AJ334">
            <v>12</v>
          </cell>
          <cell r="AK334">
            <v>12</v>
          </cell>
          <cell r="AL334">
            <v>0</v>
          </cell>
          <cell r="AM334">
            <v>12</v>
          </cell>
          <cell r="AN334">
            <v>12</v>
          </cell>
          <cell r="AO334">
            <v>4</v>
          </cell>
          <cell r="AP334">
            <v>12</v>
          </cell>
          <cell r="AQ334">
            <v>4</v>
          </cell>
          <cell r="AR334">
            <v>12</v>
          </cell>
          <cell r="AS334">
            <v>12</v>
          </cell>
          <cell r="AT334">
            <v>12</v>
          </cell>
          <cell r="AU334">
            <v>4</v>
          </cell>
        </row>
        <row r="335">
          <cell r="A335" t="str">
            <v>Puma</v>
          </cell>
          <cell r="B335" t="str">
            <v>fenoxaprop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</row>
        <row r="336">
          <cell r="A336" t="str">
            <v>Pursuit</v>
          </cell>
          <cell r="B336" t="str">
            <v>imazethapyr</v>
          </cell>
          <cell r="F336">
            <v>4</v>
          </cell>
          <cell r="G336">
            <v>4</v>
          </cell>
          <cell r="H336">
            <v>4</v>
          </cell>
          <cell r="I336">
            <v>9.5</v>
          </cell>
          <cell r="J336">
            <v>40</v>
          </cell>
          <cell r="K336">
            <v>40</v>
          </cell>
          <cell r="L336">
            <v>40</v>
          </cell>
          <cell r="M336">
            <v>40</v>
          </cell>
          <cell r="N336">
            <v>8.5</v>
          </cell>
          <cell r="O336">
            <v>4</v>
          </cell>
          <cell r="P336">
            <v>4</v>
          </cell>
          <cell r="Q336">
            <v>4</v>
          </cell>
          <cell r="R336">
            <v>40</v>
          </cell>
          <cell r="S336">
            <v>26</v>
          </cell>
          <cell r="T336">
            <v>18</v>
          </cell>
          <cell r="U336">
            <v>18</v>
          </cell>
          <cell r="V336">
            <v>40</v>
          </cell>
          <cell r="W336">
            <v>40</v>
          </cell>
          <cell r="X336">
            <v>40</v>
          </cell>
          <cell r="Y336">
            <v>40</v>
          </cell>
          <cell r="Z336">
            <v>40</v>
          </cell>
          <cell r="AA336">
            <v>40</v>
          </cell>
          <cell r="AB336">
            <v>18</v>
          </cell>
          <cell r="AC336">
            <v>4</v>
          </cell>
          <cell r="AD336">
            <v>40</v>
          </cell>
          <cell r="AE336">
            <v>40</v>
          </cell>
          <cell r="AF336">
            <v>4</v>
          </cell>
          <cell r="AG336">
            <v>18</v>
          </cell>
          <cell r="AH336">
            <v>0</v>
          </cell>
          <cell r="AI336">
            <v>4</v>
          </cell>
          <cell r="AJ336">
            <v>18</v>
          </cell>
          <cell r="AK336">
            <v>40</v>
          </cell>
          <cell r="AL336">
            <v>18</v>
          </cell>
          <cell r="AM336">
            <v>4</v>
          </cell>
          <cell r="AN336">
            <v>4</v>
          </cell>
          <cell r="AO336">
            <v>4</v>
          </cell>
          <cell r="AP336">
            <v>18</v>
          </cell>
          <cell r="AQ336">
            <v>4</v>
          </cell>
          <cell r="AR336">
            <v>40</v>
          </cell>
          <cell r="AS336">
            <v>4</v>
          </cell>
          <cell r="AT336">
            <v>40</v>
          </cell>
          <cell r="AU336">
            <v>4</v>
          </cell>
        </row>
        <row r="337">
          <cell r="A337" t="str">
            <v>Pursuit Plus</v>
          </cell>
          <cell r="B337" t="str">
            <v>imazethapyr</v>
          </cell>
          <cell r="C337" t="str">
            <v>pendimethalin</v>
          </cell>
          <cell r="F337">
            <v>12</v>
          </cell>
          <cell r="G337">
            <v>12</v>
          </cell>
          <cell r="H337">
            <v>4</v>
          </cell>
          <cell r="I337">
            <v>12</v>
          </cell>
          <cell r="J337">
            <v>40</v>
          </cell>
          <cell r="K337">
            <v>40</v>
          </cell>
          <cell r="L337">
            <v>40</v>
          </cell>
          <cell r="M337">
            <v>40</v>
          </cell>
          <cell r="N337">
            <v>8.5</v>
          </cell>
          <cell r="O337">
            <v>4</v>
          </cell>
          <cell r="P337">
            <v>12</v>
          </cell>
          <cell r="Q337">
            <v>4</v>
          </cell>
          <cell r="R337">
            <v>40</v>
          </cell>
          <cell r="S337">
            <v>26</v>
          </cell>
          <cell r="T337">
            <v>18</v>
          </cell>
          <cell r="U337">
            <v>18</v>
          </cell>
          <cell r="V337">
            <v>40</v>
          </cell>
          <cell r="W337">
            <v>40</v>
          </cell>
          <cell r="X337">
            <v>40</v>
          </cell>
          <cell r="Y337">
            <v>40</v>
          </cell>
          <cell r="Z337">
            <v>40</v>
          </cell>
          <cell r="AA337">
            <v>40</v>
          </cell>
          <cell r="AB337">
            <v>18</v>
          </cell>
          <cell r="AC337">
            <v>12</v>
          </cell>
          <cell r="AD337">
            <v>40</v>
          </cell>
          <cell r="AE337">
            <v>40</v>
          </cell>
          <cell r="AF337">
            <v>12</v>
          </cell>
          <cell r="AG337">
            <v>18</v>
          </cell>
          <cell r="AH337">
            <v>0</v>
          </cell>
          <cell r="AI337">
            <v>12</v>
          </cell>
          <cell r="AJ337">
            <v>18</v>
          </cell>
          <cell r="AK337">
            <v>40</v>
          </cell>
          <cell r="AL337">
            <v>18</v>
          </cell>
          <cell r="AM337">
            <v>12</v>
          </cell>
          <cell r="AN337">
            <v>12</v>
          </cell>
          <cell r="AO337">
            <v>4</v>
          </cell>
          <cell r="AP337">
            <v>18</v>
          </cell>
          <cell r="AQ337">
            <v>4</v>
          </cell>
          <cell r="AR337">
            <v>40</v>
          </cell>
          <cell r="AS337">
            <v>12</v>
          </cell>
          <cell r="AT337">
            <v>40</v>
          </cell>
          <cell r="AU337">
            <v>4</v>
          </cell>
        </row>
        <row r="338">
          <cell r="A338" t="str">
            <v>Python</v>
          </cell>
          <cell r="B338" t="str">
            <v>flumetsulam</v>
          </cell>
          <cell r="F338">
            <v>4</v>
          </cell>
          <cell r="G338">
            <v>4</v>
          </cell>
          <cell r="H338">
            <v>4</v>
          </cell>
          <cell r="I338">
            <v>4</v>
          </cell>
          <cell r="J338">
            <v>26</v>
          </cell>
          <cell r="K338">
            <v>26</v>
          </cell>
          <cell r="L338">
            <v>26</v>
          </cell>
          <cell r="M338">
            <v>26</v>
          </cell>
          <cell r="N338">
            <v>0</v>
          </cell>
          <cell r="O338">
            <v>4</v>
          </cell>
          <cell r="P338">
            <v>4</v>
          </cell>
          <cell r="Q338">
            <v>4</v>
          </cell>
          <cell r="R338">
            <v>26</v>
          </cell>
          <cell r="S338">
            <v>26</v>
          </cell>
          <cell r="T338">
            <v>12</v>
          </cell>
          <cell r="U338">
            <v>12</v>
          </cell>
          <cell r="V338">
            <v>26</v>
          </cell>
          <cell r="W338">
            <v>26</v>
          </cell>
          <cell r="X338">
            <v>26</v>
          </cell>
          <cell r="Y338">
            <v>26</v>
          </cell>
          <cell r="Z338">
            <v>26</v>
          </cell>
          <cell r="AA338">
            <v>26</v>
          </cell>
          <cell r="AB338">
            <v>4</v>
          </cell>
          <cell r="AC338">
            <v>4</v>
          </cell>
          <cell r="AD338">
            <v>26</v>
          </cell>
          <cell r="AE338">
            <v>26</v>
          </cell>
          <cell r="AF338">
            <v>4</v>
          </cell>
          <cell r="AG338">
            <v>26</v>
          </cell>
          <cell r="AH338">
            <v>0</v>
          </cell>
          <cell r="AI338">
            <v>4</v>
          </cell>
          <cell r="AJ338">
            <v>12</v>
          </cell>
          <cell r="AK338">
            <v>26</v>
          </cell>
          <cell r="AL338">
            <v>18</v>
          </cell>
          <cell r="AM338">
            <v>4</v>
          </cell>
          <cell r="AN338">
            <v>4</v>
          </cell>
          <cell r="AO338">
            <v>4</v>
          </cell>
          <cell r="AP338">
            <v>12</v>
          </cell>
          <cell r="AQ338">
            <v>4</v>
          </cell>
          <cell r="AR338">
            <v>26</v>
          </cell>
          <cell r="AS338">
            <v>4</v>
          </cell>
          <cell r="AT338">
            <v>26</v>
          </cell>
          <cell r="AU338">
            <v>4</v>
          </cell>
        </row>
        <row r="339">
          <cell r="A339" t="str">
            <v>Radius</v>
          </cell>
          <cell r="B339" t="str">
            <v>flufenacet</v>
          </cell>
          <cell r="C339" t="str">
            <v>isoxaflutole</v>
          </cell>
          <cell r="F339">
            <v>12</v>
          </cell>
          <cell r="G339">
            <v>18</v>
          </cell>
          <cell r="H339">
            <v>18</v>
          </cell>
          <cell r="I339">
            <v>12</v>
          </cell>
          <cell r="J339">
            <v>18</v>
          </cell>
          <cell r="K339">
            <v>18</v>
          </cell>
          <cell r="L339">
            <v>18</v>
          </cell>
          <cell r="M339">
            <v>18</v>
          </cell>
          <cell r="N339">
            <v>0</v>
          </cell>
          <cell r="O339">
            <v>18</v>
          </cell>
          <cell r="P339">
            <v>18</v>
          </cell>
          <cell r="Q339">
            <v>18</v>
          </cell>
          <cell r="R339">
            <v>18</v>
          </cell>
          <cell r="S339">
            <v>18</v>
          </cell>
          <cell r="T339">
            <v>18</v>
          </cell>
          <cell r="U339">
            <v>18</v>
          </cell>
          <cell r="V339">
            <v>18</v>
          </cell>
          <cell r="W339">
            <v>18</v>
          </cell>
          <cell r="X339">
            <v>18</v>
          </cell>
          <cell r="Y339">
            <v>18</v>
          </cell>
          <cell r="Z339">
            <v>18</v>
          </cell>
          <cell r="AA339">
            <v>18</v>
          </cell>
          <cell r="AB339">
            <v>18</v>
          </cell>
          <cell r="AC339">
            <v>18</v>
          </cell>
          <cell r="AD339">
            <v>18</v>
          </cell>
          <cell r="AE339">
            <v>18</v>
          </cell>
          <cell r="AF339">
            <v>18</v>
          </cell>
          <cell r="AG339">
            <v>18</v>
          </cell>
          <cell r="AH339">
            <v>6</v>
          </cell>
          <cell r="AI339">
            <v>12</v>
          </cell>
          <cell r="AJ339">
            <v>18</v>
          </cell>
          <cell r="AK339">
            <v>18</v>
          </cell>
          <cell r="AL339">
            <v>18</v>
          </cell>
          <cell r="AM339">
            <v>18</v>
          </cell>
          <cell r="AN339">
            <v>18</v>
          </cell>
          <cell r="AO339">
            <v>18</v>
          </cell>
          <cell r="AP339">
            <v>18</v>
          </cell>
          <cell r="AQ339">
            <v>12</v>
          </cell>
          <cell r="AR339">
            <v>18</v>
          </cell>
          <cell r="AS339">
            <v>18</v>
          </cell>
          <cell r="AT339">
            <v>18</v>
          </cell>
          <cell r="AU339">
            <v>12</v>
          </cell>
        </row>
        <row r="340">
          <cell r="A340" t="str">
            <v>Raptor</v>
          </cell>
          <cell r="B340" t="str">
            <v>imazamox</v>
          </cell>
          <cell r="F340">
            <v>3</v>
          </cell>
          <cell r="G340">
            <v>3</v>
          </cell>
          <cell r="H340">
            <v>3</v>
          </cell>
          <cell r="I340">
            <v>4</v>
          </cell>
          <cell r="J340">
            <v>18</v>
          </cell>
          <cell r="K340">
            <v>18</v>
          </cell>
          <cell r="L340">
            <v>18</v>
          </cell>
          <cell r="M340">
            <v>18</v>
          </cell>
          <cell r="N340">
            <v>8.5</v>
          </cell>
          <cell r="O340">
            <v>0</v>
          </cell>
          <cell r="P340">
            <v>3</v>
          </cell>
          <cell r="Q340">
            <v>0</v>
          </cell>
          <cell r="R340">
            <v>18</v>
          </cell>
          <cell r="S340">
            <v>18</v>
          </cell>
          <cell r="T340">
            <v>9</v>
          </cell>
          <cell r="U340">
            <v>9</v>
          </cell>
          <cell r="V340">
            <v>18</v>
          </cell>
          <cell r="W340">
            <v>18</v>
          </cell>
          <cell r="X340">
            <v>18</v>
          </cell>
          <cell r="Y340">
            <v>18</v>
          </cell>
          <cell r="Z340">
            <v>18</v>
          </cell>
          <cell r="AA340">
            <v>18</v>
          </cell>
          <cell r="AB340">
            <v>9</v>
          </cell>
          <cell r="AC340">
            <v>18</v>
          </cell>
          <cell r="AD340">
            <v>18</v>
          </cell>
          <cell r="AE340">
            <v>18</v>
          </cell>
          <cell r="AF340">
            <v>3</v>
          </cell>
          <cell r="AG340">
            <v>18</v>
          </cell>
          <cell r="AH340">
            <v>0</v>
          </cell>
          <cell r="AI340">
            <v>3</v>
          </cell>
          <cell r="AJ340">
            <v>9</v>
          </cell>
          <cell r="AK340">
            <v>18</v>
          </cell>
          <cell r="AL340">
            <v>9</v>
          </cell>
          <cell r="AM340">
            <v>3</v>
          </cell>
          <cell r="AN340">
            <v>3</v>
          </cell>
          <cell r="AO340">
            <v>3</v>
          </cell>
          <cell r="AP340">
            <v>9</v>
          </cell>
          <cell r="AQ340">
            <v>3</v>
          </cell>
          <cell r="AR340">
            <v>18</v>
          </cell>
          <cell r="AS340">
            <v>3</v>
          </cell>
          <cell r="AT340">
            <v>18</v>
          </cell>
          <cell r="AU340">
            <v>3</v>
          </cell>
        </row>
        <row r="341">
          <cell r="A341" t="str">
            <v>Rave</v>
          </cell>
          <cell r="B341" t="str">
            <v>triasulfuron</v>
          </cell>
          <cell r="C341" t="str">
            <v>dicamba</v>
          </cell>
          <cell r="F341">
            <v>24</v>
          </cell>
          <cell r="G341">
            <v>24</v>
          </cell>
          <cell r="H341">
            <v>0.5</v>
          </cell>
          <cell r="I341">
            <v>6</v>
          </cell>
          <cell r="J341">
            <v>4</v>
          </cell>
          <cell r="K341">
            <v>4</v>
          </cell>
          <cell r="L341">
            <v>4</v>
          </cell>
          <cell r="M341">
            <v>4</v>
          </cell>
          <cell r="N341">
            <v>36</v>
          </cell>
          <cell r="O341">
            <v>4</v>
          </cell>
          <cell r="P341">
            <v>24</v>
          </cell>
          <cell r="Q341">
            <v>4</v>
          </cell>
          <cell r="R341">
            <v>4</v>
          </cell>
          <cell r="S341">
            <v>4</v>
          </cell>
          <cell r="T341">
            <v>24</v>
          </cell>
          <cell r="U341">
            <v>24</v>
          </cell>
          <cell r="V341">
            <v>4</v>
          </cell>
          <cell r="W341">
            <v>4</v>
          </cell>
          <cell r="X341">
            <v>4</v>
          </cell>
          <cell r="Y341">
            <v>4</v>
          </cell>
          <cell r="Z341">
            <v>4</v>
          </cell>
          <cell r="AA341">
            <v>4</v>
          </cell>
          <cell r="AB341">
            <v>6</v>
          </cell>
          <cell r="AC341">
            <v>4</v>
          </cell>
          <cell r="AD341">
            <v>4</v>
          </cell>
          <cell r="AE341">
            <v>4</v>
          </cell>
          <cell r="AF341">
            <v>24</v>
          </cell>
          <cell r="AG341">
            <v>4</v>
          </cell>
          <cell r="AH341">
            <v>36</v>
          </cell>
          <cell r="AI341">
            <v>0.5</v>
          </cell>
          <cell r="AJ341">
            <v>24</v>
          </cell>
          <cell r="AK341">
            <v>4</v>
          </cell>
          <cell r="AL341">
            <v>24</v>
          </cell>
          <cell r="AM341">
            <v>24</v>
          </cell>
          <cell r="AN341">
            <v>24</v>
          </cell>
          <cell r="AO341">
            <v>0.5</v>
          </cell>
          <cell r="AP341">
            <v>24</v>
          </cell>
          <cell r="AQ341">
            <v>0.5</v>
          </cell>
          <cell r="AR341">
            <v>4</v>
          </cell>
          <cell r="AS341">
            <v>24</v>
          </cell>
          <cell r="AT341">
            <v>4</v>
          </cell>
          <cell r="AU341">
            <v>0.5</v>
          </cell>
        </row>
        <row r="342">
          <cell r="A342" t="str">
            <v>Redeem</v>
          </cell>
          <cell r="B342" t="str">
            <v>triclopyr</v>
          </cell>
          <cell r="C342" t="str">
            <v>clopyralid</v>
          </cell>
          <cell r="F342">
            <v>10.5</v>
          </cell>
          <cell r="G342">
            <v>10.5</v>
          </cell>
          <cell r="H342">
            <v>0</v>
          </cell>
          <cell r="I342">
            <v>0</v>
          </cell>
          <cell r="J342">
            <v>18</v>
          </cell>
          <cell r="K342">
            <v>10.5</v>
          </cell>
          <cell r="L342">
            <v>18</v>
          </cell>
          <cell r="M342">
            <v>18</v>
          </cell>
          <cell r="N342">
            <v>0</v>
          </cell>
          <cell r="O342">
            <v>10.5</v>
          </cell>
          <cell r="P342">
            <v>10.5</v>
          </cell>
          <cell r="Q342">
            <v>10.5</v>
          </cell>
          <cell r="R342">
            <v>10.5</v>
          </cell>
          <cell r="S342">
            <v>18</v>
          </cell>
          <cell r="T342">
            <v>10.5</v>
          </cell>
          <cell r="U342">
            <v>10.5</v>
          </cell>
          <cell r="V342">
            <v>18</v>
          </cell>
          <cell r="W342">
            <v>10.5</v>
          </cell>
          <cell r="X342">
            <v>18</v>
          </cell>
          <cell r="Y342">
            <v>18</v>
          </cell>
          <cell r="Z342">
            <v>10.5</v>
          </cell>
          <cell r="AA342">
            <v>10.5</v>
          </cell>
          <cell r="AB342">
            <v>0</v>
          </cell>
          <cell r="AC342">
            <v>18</v>
          </cell>
          <cell r="AD342">
            <v>10.5</v>
          </cell>
          <cell r="AE342">
            <v>10.5</v>
          </cell>
          <cell r="AF342">
            <v>10.5</v>
          </cell>
          <cell r="AG342">
            <v>10.5</v>
          </cell>
          <cell r="AH342">
            <v>10.5</v>
          </cell>
          <cell r="AI342">
            <v>0</v>
          </cell>
          <cell r="AJ342">
            <v>10.5</v>
          </cell>
          <cell r="AK342">
            <v>10.5</v>
          </cell>
          <cell r="AL342">
            <v>10.5</v>
          </cell>
          <cell r="AM342">
            <v>10.5</v>
          </cell>
          <cell r="AN342">
            <v>10.5</v>
          </cell>
          <cell r="AO342">
            <v>0</v>
          </cell>
          <cell r="AP342">
            <v>10.5</v>
          </cell>
          <cell r="AQ342">
            <v>0</v>
          </cell>
          <cell r="AR342">
            <v>10.5</v>
          </cell>
          <cell r="AS342">
            <v>10.5</v>
          </cell>
          <cell r="AT342">
            <v>10.5</v>
          </cell>
          <cell r="AU342">
            <v>0</v>
          </cell>
        </row>
        <row r="343">
          <cell r="A343" t="str">
            <v>Reflex</v>
          </cell>
          <cell r="B343" t="str">
            <v>fomesafen</v>
          </cell>
          <cell r="F343">
            <v>18</v>
          </cell>
          <cell r="G343">
            <v>18</v>
          </cell>
          <cell r="H343">
            <v>4</v>
          </cell>
          <cell r="I343">
            <v>4</v>
          </cell>
          <cell r="J343">
            <v>18</v>
          </cell>
          <cell r="K343">
            <v>18</v>
          </cell>
          <cell r="L343">
            <v>18</v>
          </cell>
          <cell r="M343">
            <v>18</v>
          </cell>
          <cell r="N343">
            <v>10</v>
          </cell>
          <cell r="O343">
            <v>10</v>
          </cell>
          <cell r="P343">
            <v>18</v>
          </cell>
          <cell r="Q343">
            <v>10</v>
          </cell>
          <cell r="R343">
            <v>18</v>
          </cell>
          <cell r="S343">
            <v>18</v>
          </cell>
          <cell r="T343">
            <v>18</v>
          </cell>
          <cell r="U343">
            <v>18</v>
          </cell>
          <cell r="V343">
            <v>18</v>
          </cell>
          <cell r="W343">
            <v>18</v>
          </cell>
          <cell r="X343">
            <v>18</v>
          </cell>
          <cell r="Y343">
            <v>18</v>
          </cell>
          <cell r="Z343">
            <v>18</v>
          </cell>
          <cell r="AA343">
            <v>18</v>
          </cell>
          <cell r="AB343">
            <v>4</v>
          </cell>
          <cell r="AC343">
            <v>10</v>
          </cell>
          <cell r="AD343">
            <v>18</v>
          </cell>
          <cell r="AE343">
            <v>18</v>
          </cell>
          <cell r="AF343">
            <v>18</v>
          </cell>
          <cell r="AG343">
            <v>18</v>
          </cell>
          <cell r="AH343">
            <v>0</v>
          </cell>
          <cell r="AI343">
            <v>4</v>
          </cell>
          <cell r="AJ343">
            <v>18</v>
          </cell>
          <cell r="AK343">
            <v>18</v>
          </cell>
          <cell r="AL343">
            <v>18</v>
          </cell>
          <cell r="AM343">
            <v>18</v>
          </cell>
          <cell r="AN343">
            <v>18</v>
          </cell>
          <cell r="AO343">
            <v>4</v>
          </cell>
          <cell r="AP343">
            <v>18</v>
          </cell>
          <cell r="AQ343">
            <v>4</v>
          </cell>
          <cell r="AR343">
            <v>18</v>
          </cell>
          <cell r="AS343">
            <v>18</v>
          </cell>
          <cell r="AT343">
            <v>18</v>
          </cell>
          <cell r="AU343">
            <v>4</v>
          </cell>
        </row>
        <row r="344">
          <cell r="A344" t="str">
            <v>Remedy</v>
          </cell>
          <cell r="B344" t="str">
            <v>triclopyr</v>
          </cell>
          <cell r="F344">
            <v>10.5</v>
          </cell>
          <cell r="G344">
            <v>10.5</v>
          </cell>
          <cell r="H344">
            <v>0</v>
          </cell>
          <cell r="I344">
            <v>0</v>
          </cell>
          <cell r="J344">
            <v>18</v>
          </cell>
          <cell r="K344">
            <v>10.5</v>
          </cell>
          <cell r="L344">
            <v>18</v>
          </cell>
          <cell r="M344">
            <v>18</v>
          </cell>
          <cell r="N344">
            <v>0</v>
          </cell>
          <cell r="O344">
            <v>10.5</v>
          </cell>
          <cell r="P344">
            <v>10.5</v>
          </cell>
          <cell r="Q344">
            <v>10.5</v>
          </cell>
          <cell r="R344">
            <v>10.5</v>
          </cell>
          <cell r="S344">
            <v>18</v>
          </cell>
          <cell r="T344">
            <v>10.5</v>
          </cell>
          <cell r="U344">
            <v>10.5</v>
          </cell>
          <cell r="V344">
            <v>18</v>
          </cell>
          <cell r="W344">
            <v>10.5</v>
          </cell>
          <cell r="X344">
            <v>18</v>
          </cell>
          <cell r="Y344">
            <v>18</v>
          </cell>
          <cell r="Z344">
            <v>10.5</v>
          </cell>
          <cell r="AA344">
            <v>10.5</v>
          </cell>
          <cell r="AB344">
            <v>0</v>
          </cell>
          <cell r="AC344">
            <v>18</v>
          </cell>
          <cell r="AD344">
            <v>10.5</v>
          </cell>
          <cell r="AE344">
            <v>10.5</v>
          </cell>
          <cell r="AF344">
            <v>10.5</v>
          </cell>
          <cell r="AG344">
            <v>10.5</v>
          </cell>
          <cell r="AH344">
            <v>10.5</v>
          </cell>
          <cell r="AI344">
            <v>0</v>
          </cell>
          <cell r="AJ344">
            <v>10.5</v>
          </cell>
          <cell r="AK344">
            <v>10.5</v>
          </cell>
          <cell r="AL344">
            <v>10.5</v>
          </cell>
          <cell r="AM344">
            <v>10.5</v>
          </cell>
          <cell r="AN344">
            <v>10.5</v>
          </cell>
          <cell r="AO344">
            <v>0</v>
          </cell>
          <cell r="AP344">
            <v>10.5</v>
          </cell>
          <cell r="AQ344">
            <v>0</v>
          </cell>
          <cell r="AR344">
            <v>10.5</v>
          </cell>
          <cell r="AS344">
            <v>10.5</v>
          </cell>
          <cell r="AT344">
            <v>10.5</v>
          </cell>
          <cell r="AU344">
            <v>0</v>
          </cell>
        </row>
        <row r="345">
          <cell r="A345" t="str">
            <v>Resolve</v>
          </cell>
          <cell r="B345" t="str">
            <v>rimsulfuron</v>
          </cell>
          <cell r="F345">
            <v>18</v>
          </cell>
          <cell r="G345">
            <v>18</v>
          </cell>
          <cell r="H345">
            <v>18</v>
          </cell>
          <cell r="I345">
            <v>9</v>
          </cell>
          <cell r="J345">
            <v>18</v>
          </cell>
          <cell r="K345">
            <v>18</v>
          </cell>
          <cell r="L345">
            <v>18</v>
          </cell>
          <cell r="M345">
            <v>18</v>
          </cell>
          <cell r="N345">
            <v>0</v>
          </cell>
          <cell r="O345">
            <v>18</v>
          </cell>
          <cell r="P345">
            <v>18</v>
          </cell>
          <cell r="Q345">
            <v>10</v>
          </cell>
          <cell r="R345">
            <v>18</v>
          </cell>
          <cell r="S345">
            <v>18</v>
          </cell>
          <cell r="T345">
            <v>18</v>
          </cell>
          <cell r="U345">
            <v>18</v>
          </cell>
          <cell r="V345">
            <v>18</v>
          </cell>
          <cell r="W345">
            <v>18</v>
          </cell>
          <cell r="X345">
            <v>18</v>
          </cell>
          <cell r="Y345">
            <v>18</v>
          </cell>
          <cell r="Z345">
            <v>18</v>
          </cell>
          <cell r="AA345">
            <v>18</v>
          </cell>
          <cell r="AB345">
            <v>9</v>
          </cell>
          <cell r="AC345">
            <v>10</v>
          </cell>
          <cell r="AD345">
            <v>18</v>
          </cell>
          <cell r="AE345">
            <v>18</v>
          </cell>
          <cell r="AF345">
            <v>18</v>
          </cell>
          <cell r="AG345">
            <v>18</v>
          </cell>
          <cell r="AH345">
            <v>10</v>
          </cell>
          <cell r="AI345">
            <v>3</v>
          </cell>
          <cell r="AJ345">
            <v>18</v>
          </cell>
          <cell r="AK345">
            <v>18</v>
          </cell>
          <cell r="AL345">
            <v>10</v>
          </cell>
          <cell r="AM345">
            <v>18</v>
          </cell>
          <cell r="AN345">
            <v>18</v>
          </cell>
          <cell r="AO345">
            <v>18</v>
          </cell>
          <cell r="AP345">
            <v>18</v>
          </cell>
          <cell r="AQ345">
            <v>3</v>
          </cell>
          <cell r="AR345">
            <v>18</v>
          </cell>
          <cell r="AS345">
            <v>18</v>
          </cell>
          <cell r="AT345">
            <v>18</v>
          </cell>
          <cell r="AU345">
            <v>3</v>
          </cell>
        </row>
        <row r="346">
          <cell r="A346" t="str">
            <v>Resource</v>
          </cell>
          <cell r="B346" t="str">
            <v>flumiclorac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0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</v>
          </cell>
          <cell r="AD346">
            <v>1</v>
          </cell>
          <cell r="AE346">
            <v>1</v>
          </cell>
          <cell r="AF346">
            <v>1</v>
          </cell>
          <cell r="AG346">
            <v>1</v>
          </cell>
          <cell r="AH346">
            <v>0</v>
          </cell>
          <cell r="AI346">
            <v>1</v>
          </cell>
          <cell r="AJ346">
            <v>1</v>
          </cell>
          <cell r="AK346">
            <v>1</v>
          </cell>
          <cell r="AL346">
            <v>1</v>
          </cell>
          <cell r="AM346">
            <v>1</v>
          </cell>
          <cell r="AN346">
            <v>1</v>
          </cell>
          <cell r="AO346">
            <v>1</v>
          </cell>
          <cell r="AP346">
            <v>1</v>
          </cell>
          <cell r="AQ346">
            <v>1</v>
          </cell>
          <cell r="AR346">
            <v>1</v>
          </cell>
          <cell r="AS346">
            <v>1</v>
          </cell>
          <cell r="AT346">
            <v>1</v>
          </cell>
          <cell r="AU346">
            <v>1</v>
          </cell>
        </row>
        <row r="347">
          <cell r="A347" t="str">
            <v>Rezult</v>
          </cell>
          <cell r="B347" t="str">
            <v>bentazon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</row>
        <row r="348">
          <cell r="A348" t="str">
            <v>Rezult B&amp;G</v>
          </cell>
          <cell r="B348" t="str">
            <v>bentazon</v>
          </cell>
          <cell r="C348" t="str">
            <v>sethoxydim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</row>
        <row r="349">
          <cell r="A349" t="str">
            <v>Rimfire</v>
          </cell>
          <cell r="B349" t="str">
            <v>propoxycarbazone</v>
          </cell>
          <cell r="C349" t="str">
            <v>mesosulfuron</v>
          </cell>
          <cell r="F349">
            <v>10</v>
          </cell>
          <cell r="G349">
            <v>12</v>
          </cell>
          <cell r="H349">
            <v>12</v>
          </cell>
          <cell r="I349">
            <v>10</v>
          </cell>
          <cell r="J349">
            <v>12</v>
          </cell>
          <cell r="K349">
            <v>10</v>
          </cell>
          <cell r="L349">
            <v>12</v>
          </cell>
          <cell r="M349">
            <v>12</v>
          </cell>
          <cell r="N349">
            <v>12</v>
          </cell>
          <cell r="O349">
            <v>12</v>
          </cell>
          <cell r="P349">
            <v>12</v>
          </cell>
          <cell r="Q349">
            <v>10</v>
          </cell>
          <cell r="R349">
            <v>12</v>
          </cell>
          <cell r="S349">
            <v>10</v>
          </cell>
          <cell r="T349">
            <v>10</v>
          </cell>
          <cell r="U349">
            <v>10</v>
          </cell>
          <cell r="V349">
            <v>12</v>
          </cell>
          <cell r="W349">
            <v>10</v>
          </cell>
          <cell r="X349">
            <v>12</v>
          </cell>
          <cell r="Y349">
            <v>4</v>
          </cell>
          <cell r="Z349">
            <v>12</v>
          </cell>
          <cell r="AA349">
            <v>12</v>
          </cell>
          <cell r="AB349">
            <v>10</v>
          </cell>
          <cell r="AC349">
            <v>12</v>
          </cell>
          <cell r="AD349">
            <v>12</v>
          </cell>
          <cell r="AE349">
            <v>12</v>
          </cell>
          <cell r="AF349">
            <v>12</v>
          </cell>
          <cell r="AG349">
            <v>10</v>
          </cell>
          <cell r="AH349">
            <v>10</v>
          </cell>
          <cell r="AI349">
            <v>0</v>
          </cell>
          <cell r="AJ349">
            <v>10</v>
          </cell>
          <cell r="AK349">
            <v>12</v>
          </cell>
          <cell r="AL349">
            <v>12</v>
          </cell>
          <cell r="AM349">
            <v>12</v>
          </cell>
          <cell r="AN349">
            <v>12</v>
          </cell>
          <cell r="AO349">
            <v>12</v>
          </cell>
          <cell r="AP349">
            <v>12</v>
          </cell>
          <cell r="AQ349">
            <v>12</v>
          </cell>
          <cell r="AR349">
            <v>12</v>
          </cell>
          <cell r="AS349">
            <v>12</v>
          </cell>
          <cell r="AT349">
            <v>12</v>
          </cell>
          <cell r="AU349">
            <v>12</v>
          </cell>
        </row>
        <row r="350">
          <cell r="A350" t="str">
            <v>Sandea</v>
          </cell>
          <cell r="B350" t="str">
            <v>halosulfuron</v>
          </cell>
          <cell r="F350">
            <v>9</v>
          </cell>
          <cell r="G350">
            <v>9</v>
          </cell>
          <cell r="H350">
            <v>2</v>
          </cell>
          <cell r="I350">
            <v>2</v>
          </cell>
          <cell r="J350">
            <v>0</v>
          </cell>
          <cell r="K350">
            <v>15</v>
          </cell>
          <cell r="L350">
            <v>0</v>
          </cell>
          <cell r="M350">
            <v>0</v>
          </cell>
          <cell r="N350">
            <v>1</v>
          </cell>
          <cell r="O350">
            <v>9</v>
          </cell>
          <cell r="P350">
            <v>9</v>
          </cell>
          <cell r="Q350">
            <v>9</v>
          </cell>
          <cell r="R350">
            <v>15</v>
          </cell>
          <cell r="S350">
            <v>0</v>
          </cell>
          <cell r="T350">
            <v>2</v>
          </cell>
          <cell r="U350">
            <v>2</v>
          </cell>
          <cell r="V350">
            <v>0</v>
          </cell>
          <cell r="W350">
            <v>15</v>
          </cell>
          <cell r="X350">
            <v>0</v>
          </cell>
          <cell r="Y350">
            <v>2</v>
          </cell>
          <cell r="Z350">
            <v>15</v>
          </cell>
          <cell r="AA350">
            <v>15</v>
          </cell>
          <cell r="AB350">
            <v>2</v>
          </cell>
          <cell r="AC350">
            <v>9</v>
          </cell>
          <cell r="AD350">
            <v>15</v>
          </cell>
          <cell r="AE350">
            <v>15</v>
          </cell>
          <cell r="AF350">
            <v>9</v>
          </cell>
          <cell r="AG350">
            <v>0</v>
          </cell>
          <cell r="AH350">
            <v>9</v>
          </cell>
          <cell r="AI350">
            <v>2</v>
          </cell>
          <cell r="AJ350">
            <v>2</v>
          </cell>
          <cell r="AK350">
            <v>15</v>
          </cell>
          <cell r="AL350">
            <v>18</v>
          </cell>
          <cell r="AM350">
            <v>9</v>
          </cell>
          <cell r="AN350">
            <v>9</v>
          </cell>
          <cell r="AO350">
            <v>2</v>
          </cell>
          <cell r="AP350">
            <v>2</v>
          </cell>
          <cell r="AQ350">
            <v>2</v>
          </cell>
          <cell r="AR350">
            <v>15</v>
          </cell>
          <cell r="AS350">
            <v>9</v>
          </cell>
          <cell r="AT350">
            <v>15</v>
          </cell>
          <cell r="AU350">
            <v>2</v>
          </cell>
        </row>
        <row r="351">
          <cell r="A351" t="str">
            <v>Scepter</v>
          </cell>
          <cell r="B351" t="str">
            <v>imazaquin</v>
          </cell>
          <cell r="F351">
            <v>18</v>
          </cell>
          <cell r="G351">
            <v>18</v>
          </cell>
          <cell r="H351">
            <v>18</v>
          </cell>
          <cell r="I351">
            <v>18</v>
          </cell>
          <cell r="J351">
            <v>18</v>
          </cell>
          <cell r="K351">
            <v>26</v>
          </cell>
          <cell r="L351">
            <v>18</v>
          </cell>
          <cell r="M351">
            <v>18</v>
          </cell>
          <cell r="N351">
            <v>18</v>
          </cell>
          <cell r="O351">
            <v>11</v>
          </cell>
          <cell r="P351">
            <v>18</v>
          </cell>
          <cell r="Q351">
            <v>11</v>
          </cell>
          <cell r="R351">
            <v>26</v>
          </cell>
          <cell r="S351">
            <v>18</v>
          </cell>
          <cell r="T351">
            <v>11</v>
          </cell>
          <cell r="U351">
            <v>11</v>
          </cell>
          <cell r="V351">
            <v>18</v>
          </cell>
          <cell r="W351">
            <v>26</v>
          </cell>
          <cell r="X351">
            <v>18</v>
          </cell>
          <cell r="Y351">
            <v>18</v>
          </cell>
          <cell r="Z351">
            <v>26</v>
          </cell>
          <cell r="AA351">
            <v>26</v>
          </cell>
          <cell r="AB351">
            <v>18</v>
          </cell>
          <cell r="AC351">
            <v>18</v>
          </cell>
          <cell r="AD351">
            <v>26</v>
          </cell>
          <cell r="AE351">
            <v>26</v>
          </cell>
          <cell r="AF351">
            <v>18</v>
          </cell>
          <cell r="AG351">
            <v>18</v>
          </cell>
          <cell r="AH351">
            <v>0</v>
          </cell>
          <cell r="AI351">
            <v>18</v>
          </cell>
          <cell r="AJ351">
            <v>11</v>
          </cell>
          <cell r="AK351">
            <v>26</v>
          </cell>
          <cell r="AL351">
            <v>18</v>
          </cell>
          <cell r="AM351">
            <v>18</v>
          </cell>
          <cell r="AN351">
            <v>18</v>
          </cell>
          <cell r="AO351">
            <v>18</v>
          </cell>
          <cell r="AP351">
            <v>11</v>
          </cell>
          <cell r="AQ351">
            <v>18</v>
          </cell>
          <cell r="AR351">
            <v>26</v>
          </cell>
          <cell r="AS351">
            <v>18</v>
          </cell>
          <cell r="AT351">
            <v>26</v>
          </cell>
          <cell r="AU351">
            <v>18</v>
          </cell>
        </row>
        <row r="352">
          <cell r="A352" t="str">
            <v>Select</v>
          </cell>
          <cell r="B352" t="str">
            <v>clethodim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</row>
        <row r="353">
          <cell r="A353" t="str">
            <v>Select Max</v>
          </cell>
          <cell r="B353" t="str">
            <v>clethodim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</row>
        <row r="354">
          <cell r="A354" t="str">
            <v>Sencor</v>
          </cell>
          <cell r="B354" t="str">
            <v>metribuzin</v>
          </cell>
          <cell r="F354">
            <v>4</v>
          </cell>
          <cell r="G354">
            <v>4</v>
          </cell>
          <cell r="H354">
            <v>4</v>
          </cell>
          <cell r="I354">
            <v>4</v>
          </cell>
          <cell r="J354">
            <v>12</v>
          </cell>
          <cell r="K354">
            <v>12</v>
          </cell>
          <cell r="L354">
            <v>8</v>
          </cell>
          <cell r="M354">
            <v>8</v>
          </cell>
          <cell r="N354">
            <v>4</v>
          </cell>
          <cell r="O354">
            <v>12</v>
          </cell>
          <cell r="P354">
            <v>4</v>
          </cell>
          <cell r="Q354">
            <v>12</v>
          </cell>
          <cell r="R354">
            <v>12</v>
          </cell>
          <cell r="S354">
            <v>12</v>
          </cell>
          <cell r="T354">
            <v>12</v>
          </cell>
          <cell r="U354">
            <v>12</v>
          </cell>
          <cell r="V354">
            <v>8</v>
          </cell>
          <cell r="W354">
            <v>12</v>
          </cell>
          <cell r="X354">
            <v>8</v>
          </cell>
          <cell r="Y354">
            <v>12</v>
          </cell>
          <cell r="Z354">
            <v>12</v>
          </cell>
          <cell r="AA354">
            <v>12</v>
          </cell>
          <cell r="AB354">
            <v>12</v>
          </cell>
          <cell r="AC354">
            <v>8</v>
          </cell>
          <cell r="AD354">
            <v>12</v>
          </cell>
          <cell r="AE354">
            <v>12</v>
          </cell>
          <cell r="AF354">
            <v>4</v>
          </cell>
          <cell r="AG354">
            <v>12</v>
          </cell>
          <cell r="AH354">
            <v>0</v>
          </cell>
          <cell r="AI354">
            <v>4</v>
          </cell>
          <cell r="AJ354">
            <v>12</v>
          </cell>
          <cell r="AK354">
            <v>12</v>
          </cell>
          <cell r="AL354">
            <v>12</v>
          </cell>
          <cell r="AM354">
            <v>4</v>
          </cell>
          <cell r="AN354">
            <v>4</v>
          </cell>
          <cell r="AO354">
            <v>4</v>
          </cell>
          <cell r="AP354">
            <v>12</v>
          </cell>
          <cell r="AQ354">
            <v>4</v>
          </cell>
          <cell r="AR354">
            <v>12</v>
          </cell>
          <cell r="AS354">
            <v>4</v>
          </cell>
          <cell r="AT354">
            <v>12</v>
          </cell>
          <cell r="AU354">
            <v>4</v>
          </cell>
        </row>
        <row r="355">
          <cell r="A355" t="str">
            <v>Sequence</v>
          </cell>
          <cell r="B355" t="str">
            <v>metolachlor</v>
          </cell>
          <cell r="C355" t="str">
            <v>glyphosate</v>
          </cell>
          <cell r="F355">
            <v>4</v>
          </cell>
          <cell r="G355">
            <v>4</v>
          </cell>
          <cell r="H355">
            <v>4.5</v>
          </cell>
          <cell r="I355">
            <v>4.5</v>
          </cell>
          <cell r="J355">
            <v>12</v>
          </cell>
          <cell r="K355">
            <v>12</v>
          </cell>
          <cell r="L355">
            <v>12</v>
          </cell>
          <cell r="M355">
            <v>12</v>
          </cell>
          <cell r="N355">
            <v>0</v>
          </cell>
          <cell r="O355">
            <v>0</v>
          </cell>
          <cell r="P355">
            <v>4</v>
          </cell>
          <cell r="Q355">
            <v>0</v>
          </cell>
          <cell r="R355">
            <v>12</v>
          </cell>
          <cell r="S355">
            <v>12</v>
          </cell>
          <cell r="T355">
            <v>2</v>
          </cell>
          <cell r="U355">
            <v>2</v>
          </cell>
          <cell r="V355">
            <v>12</v>
          </cell>
          <cell r="W355">
            <v>12</v>
          </cell>
          <cell r="X355">
            <v>12</v>
          </cell>
          <cell r="Y355">
            <v>12</v>
          </cell>
          <cell r="Z355">
            <v>12</v>
          </cell>
          <cell r="AA355">
            <v>12</v>
          </cell>
          <cell r="AB355">
            <v>4.5</v>
          </cell>
          <cell r="AC355">
            <v>0</v>
          </cell>
          <cell r="AD355">
            <v>12</v>
          </cell>
          <cell r="AE355">
            <v>12</v>
          </cell>
          <cell r="AF355">
            <v>4</v>
          </cell>
          <cell r="AG355">
            <v>0</v>
          </cell>
          <cell r="AH355">
            <v>0</v>
          </cell>
          <cell r="AI355">
            <v>4.5</v>
          </cell>
          <cell r="AJ355">
            <v>2</v>
          </cell>
          <cell r="AK355">
            <v>12</v>
          </cell>
          <cell r="AL355">
            <v>12</v>
          </cell>
          <cell r="AM355">
            <v>4</v>
          </cell>
          <cell r="AN355">
            <v>4</v>
          </cell>
          <cell r="AO355">
            <v>4.5</v>
          </cell>
          <cell r="AP355">
            <v>2</v>
          </cell>
          <cell r="AQ355">
            <v>4.5</v>
          </cell>
          <cell r="AR355">
            <v>12</v>
          </cell>
          <cell r="AS355">
            <v>4</v>
          </cell>
          <cell r="AT355">
            <v>12</v>
          </cell>
          <cell r="AU355">
            <v>4.5</v>
          </cell>
        </row>
        <row r="356">
          <cell r="A356" t="str">
            <v>Shotgun</v>
          </cell>
          <cell r="B356" t="str">
            <v>2,4-D</v>
          </cell>
          <cell r="C356" t="str">
            <v>atrazine</v>
          </cell>
          <cell r="F356">
            <v>24</v>
          </cell>
          <cell r="G356">
            <v>24</v>
          </cell>
          <cell r="H356">
            <v>24</v>
          </cell>
          <cell r="I356">
            <v>24</v>
          </cell>
          <cell r="J356">
            <v>24</v>
          </cell>
          <cell r="K356">
            <v>24</v>
          </cell>
          <cell r="L356">
            <v>24</v>
          </cell>
          <cell r="M356">
            <v>24</v>
          </cell>
          <cell r="N356">
            <v>0</v>
          </cell>
          <cell r="O356">
            <v>24</v>
          </cell>
          <cell r="P356">
            <v>24</v>
          </cell>
          <cell r="Q356">
            <v>24</v>
          </cell>
          <cell r="R356">
            <v>24</v>
          </cell>
          <cell r="S356">
            <v>24</v>
          </cell>
          <cell r="T356">
            <v>0</v>
          </cell>
          <cell r="U356">
            <v>0</v>
          </cell>
          <cell r="V356">
            <v>24</v>
          </cell>
          <cell r="W356">
            <v>24</v>
          </cell>
          <cell r="X356">
            <v>24</v>
          </cell>
          <cell r="Y356">
            <v>24</v>
          </cell>
          <cell r="Z356">
            <v>24</v>
          </cell>
          <cell r="AA356">
            <v>24</v>
          </cell>
          <cell r="AB356">
            <v>24</v>
          </cell>
          <cell r="AC356">
            <v>24</v>
          </cell>
          <cell r="AD356">
            <v>24</v>
          </cell>
          <cell r="AE356">
            <v>24</v>
          </cell>
          <cell r="AF356">
            <v>24</v>
          </cell>
          <cell r="AG356">
            <v>24</v>
          </cell>
          <cell r="AH356">
            <v>12</v>
          </cell>
          <cell r="AI356">
            <v>24</v>
          </cell>
          <cell r="AJ356">
            <v>0</v>
          </cell>
          <cell r="AK356">
            <v>24</v>
          </cell>
          <cell r="AL356">
            <v>24</v>
          </cell>
          <cell r="AM356">
            <v>24</v>
          </cell>
          <cell r="AN356">
            <v>24</v>
          </cell>
          <cell r="AO356">
            <v>24</v>
          </cell>
          <cell r="AP356">
            <v>0</v>
          </cell>
          <cell r="AQ356">
            <v>24</v>
          </cell>
          <cell r="AR356">
            <v>24</v>
          </cell>
          <cell r="AS356">
            <v>24</v>
          </cell>
          <cell r="AT356">
            <v>24</v>
          </cell>
          <cell r="AU356">
            <v>24</v>
          </cell>
        </row>
        <row r="357">
          <cell r="A357" t="str">
            <v>Silverado</v>
          </cell>
          <cell r="B357" t="str">
            <v>mesosulfuron</v>
          </cell>
          <cell r="F357">
            <v>10</v>
          </cell>
          <cell r="G357">
            <v>10</v>
          </cell>
          <cell r="H357">
            <v>10</v>
          </cell>
          <cell r="I357">
            <v>1</v>
          </cell>
          <cell r="J357">
            <v>10</v>
          </cell>
          <cell r="K357">
            <v>10</v>
          </cell>
          <cell r="L357">
            <v>10</v>
          </cell>
          <cell r="M357">
            <v>10</v>
          </cell>
          <cell r="N357">
            <v>12</v>
          </cell>
          <cell r="O357">
            <v>10</v>
          </cell>
          <cell r="P357">
            <v>10</v>
          </cell>
          <cell r="Q357">
            <v>3</v>
          </cell>
          <cell r="R357">
            <v>10</v>
          </cell>
          <cell r="S357">
            <v>10</v>
          </cell>
          <cell r="T357">
            <v>10</v>
          </cell>
          <cell r="U357">
            <v>10</v>
          </cell>
          <cell r="V357">
            <v>10</v>
          </cell>
          <cell r="W357">
            <v>10</v>
          </cell>
          <cell r="X357">
            <v>10</v>
          </cell>
          <cell r="Y357">
            <v>10</v>
          </cell>
          <cell r="Z357">
            <v>10</v>
          </cell>
          <cell r="AA357">
            <v>10</v>
          </cell>
          <cell r="AB357">
            <v>10</v>
          </cell>
          <cell r="AC357">
            <v>3</v>
          </cell>
          <cell r="AD357">
            <v>10</v>
          </cell>
          <cell r="AE357">
            <v>10</v>
          </cell>
          <cell r="AF357">
            <v>10</v>
          </cell>
          <cell r="AG357">
            <v>10</v>
          </cell>
          <cell r="AH357">
            <v>3</v>
          </cell>
          <cell r="AI357">
            <v>0</v>
          </cell>
          <cell r="AJ357">
            <v>10</v>
          </cell>
          <cell r="AK357">
            <v>10</v>
          </cell>
          <cell r="AL357">
            <v>1</v>
          </cell>
          <cell r="AM357">
            <v>10</v>
          </cell>
          <cell r="AN357">
            <v>10</v>
          </cell>
          <cell r="AO357">
            <v>10</v>
          </cell>
          <cell r="AP357">
            <v>10</v>
          </cell>
          <cell r="AQ357">
            <v>10</v>
          </cell>
          <cell r="AR357">
            <v>10</v>
          </cell>
          <cell r="AS357">
            <v>10</v>
          </cell>
          <cell r="AT357">
            <v>10</v>
          </cell>
          <cell r="AU357">
            <v>0</v>
          </cell>
        </row>
        <row r="358">
          <cell r="A358" t="str">
            <v>Sinbar</v>
          </cell>
          <cell r="B358" t="str">
            <v>terbacil</v>
          </cell>
          <cell r="F358">
            <v>24</v>
          </cell>
          <cell r="G358">
            <v>24</v>
          </cell>
          <cell r="H358">
            <v>24</v>
          </cell>
          <cell r="I358">
            <v>24</v>
          </cell>
          <cell r="J358">
            <v>24</v>
          </cell>
          <cell r="K358">
            <v>24</v>
          </cell>
          <cell r="L358">
            <v>24</v>
          </cell>
          <cell r="M358">
            <v>24</v>
          </cell>
          <cell r="N358">
            <v>24</v>
          </cell>
          <cell r="O358">
            <v>24</v>
          </cell>
          <cell r="P358">
            <v>24</v>
          </cell>
          <cell r="Q358">
            <v>24</v>
          </cell>
          <cell r="R358">
            <v>24</v>
          </cell>
          <cell r="S358">
            <v>24</v>
          </cell>
          <cell r="T358">
            <v>24</v>
          </cell>
          <cell r="U358">
            <v>24</v>
          </cell>
          <cell r="V358">
            <v>24</v>
          </cell>
          <cell r="W358">
            <v>24</v>
          </cell>
          <cell r="X358">
            <v>24</v>
          </cell>
          <cell r="Y358">
            <v>24</v>
          </cell>
          <cell r="Z358">
            <v>24</v>
          </cell>
          <cell r="AA358">
            <v>24</v>
          </cell>
          <cell r="AB358">
            <v>24</v>
          </cell>
          <cell r="AC358">
            <v>24</v>
          </cell>
          <cell r="AD358">
            <v>24</v>
          </cell>
          <cell r="AE358">
            <v>24</v>
          </cell>
          <cell r="AF358">
            <v>24</v>
          </cell>
          <cell r="AG358">
            <v>24</v>
          </cell>
          <cell r="AH358">
            <v>24</v>
          </cell>
          <cell r="AI358">
            <v>24</v>
          </cell>
          <cell r="AJ358">
            <v>24</v>
          </cell>
          <cell r="AK358">
            <v>24</v>
          </cell>
          <cell r="AL358">
            <v>24</v>
          </cell>
          <cell r="AM358">
            <v>24</v>
          </cell>
          <cell r="AN358">
            <v>24</v>
          </cell>
          <cell r="AO358">
            <v>24</v>
          </cell>
          <cell r="AP358">
            <v>24</v>
          </cell>
          <cell r="AQ358">
            <v>24</v>
          </cell>
          <cell r="AR358">
            <v>24</v>
          </cell>
          <cell r="AS358">
            <v>24</v>
          </cell>
          <cell r="AT358">
            <v>24</v>
          </cell>
          <cell r="AU358">
            <v>24</v>
          </cell>
        </row>
        <row r="359">
          <cell r="A359" t="str">
            <v>Sonalan</v>
          </cell>
          <cell r="B359" t="str">
            <v>ethalfluralin</v>
          </cell>
          <cell r="F359">
            <v>12</v>
          </cell>
          <cell r="G359">
            <v>12</v>
          </cell>
          <cell r="H359">
            <v>12</v>
          </cell>
          <cell r="I359">
            <v>12</v>
          </cell>
          <cell r="J359">
            <v>12</v>
          </cell>
          <cell r="K359">
            <v>12</v>
          </cell>
          <cell r="L359">
            <v>12</v>
          </cell>
          <cell r="M359">
            <v>12</v>
          </cell>
          <cell r="N359">
            <v>12</v>
          </cell>
          <cell r="O359">
            <v>12</v>
          </cell>
          <cell r="P359">
            <v>12</v>
          </cell>
          <cell r="Q359">
            <v>12</v>
          </cell>
          <cell r="R359">
            <v>12</v>
          </cell>
          <cell r="S359">
            <v>12</v>
          </cell>
          <cell r="T359">
            <v>12</v>
          </cell>
          <cell r="U359">
            <v>12</v>
          </cell>
          <cell r="V359">
            <v>12</v>
          </cell>
          <cell r="W359">
            <v>12</v>
          </cell>
          <cell r="X359">
            <v>12</v>
          </cell>
          <cell r="Y359">
            <v>12</v>
          </cell>
          <cell r="Z359">
            <v>12</v>
          </cell>
          <cell r="AA359">
            <v>12</v>
          </cell>
          <cell r="AB359">
            <v>12</v>
          </cell>
          <cell r="AC359">
            <v>12</v>
          </cell>
          <cell r="AD359">
            <v>12</v>
          </cell>
          <cell r="AE359">
            <v>12</v>
          </cell>
          <cell r="AF359">
            <v>12</v>
          </cell>
          <cell r="AG359">
            <v>12</v>
          </cell>
          <cell r="AH359">
            <v>12</v>
          </cell>
          <cell r="AI359">
            <v>12</v>
          </cell>
          <cell r="AJ359">
            <v>12</v>
          </cell>
          <cell r="AK359">
            <v>13</v>
          </cell>
          <cell r="AL359">
            <v>12</v>
          </cell>
          <cell r="AM359">
            <v>12</v>
          </cell>
          <cell r="AN359">
            <v>12</v>
          </cell>
          <cell r="AO359">
            <v>12</v>
          </cell>
          <cell r="AP359">
            <v>12</v>
          </cell>
          <cell r="AQ359">
            <v>12</v>
          </cell>
          <cell r="AR359">
            <v>12</v>
          </cell>
          <cell r="AS359">
            <v>12</v>
          </cell>
          <cell r="AT359">
            <v>12</v>
          </cell>
          <cell r="AU359">
            <v>12</v>
          </cell>
        </row>
        <row r="360">
          <cell r="A360" t="str">
            <v>Sonic</v>
          </cell>
          <cell r="B360" t="str">
            <v>sulfentrazone</v>
          </cell>
          <cell r="C360" t="str">
            <v>cloransulam</v>
          </cell>
          <cell r="F360">
            <v>12</v>
          </cell>
          <cell r="G360">
            <v>12</v>
          </cell>
          <cell r="H360">
            <v>4</v>
          </cell>
          <cell r="I360">
            <v>12</v>
          </cell>
          <cell r="J360">
            <v>30</v>
          </cell>
          <cell r="K360">
            <v>24</v>
          </cell>
          <cell r="L360">
            <v>30</v>
          </cell>
          <cell r="M360">
            <v>30</v>
          </cell>
          <cell r="N360">
            <v>10</v>
          </cell>
          <cell r="O360">
            <v>12</v>
          </cell>
          <cell r="P360">
            <v>12</v>
          </cell>
          <cell r="Q360">
            <v>12</v>
          </cell>
          <cell r="R360">
            <v>30</v>
          </cell>
          <cell r="S360">
            <v>30</v>
          </cell>
          <cell r="T360">
            <v>10</v>
          </cell>
          <cell r="U360">
            <v>10</v>
          </cell>
          <cell r="V360">
            <v>30</v>
          </cell>
          <cell r="W360">
            <v>24</v>
          </cell>
          <cell r="X360">
            <v>30</v>
          </cell>
          <cell r="Y360">
            <v>30</v>
          </cell>
          <cell r="Z360">
            <v>30</v>
          </cell>
          <cell r="AA360">
            <v>30</v>
          </cell>
          <cell r="AB360">
            <v>12</v>
          </cell>
          <cell r="AC360">
            <v>12</v>
          </cell>
          <cell r="AD360">
            <v>30</v>
          </cell>
          <cell r="AE360">
            <v>30</v>
          </cell>
          <cell r="AF360">
            <v>12</v>
          </cell>
          <cell r="AG360">
            <v>30</v>
          </cell>
          <cell r="AH360">
            <v>0</v>
          </cell>
          <cell r="AI360">
            <v>4</v>
          </cell>
          <cell r="AJ360">
            <v>10</v>
          </cell>
          <cell r="AK360">
            <v>30</v>
          </cell>
          <cell r="AL360">
            <v>30</v>
          </cell>
          <cell r="AM360">
            <v>12</v>
          </cell>
          <cell r="AN360">
            <v>12</v>
          </cell>
          <cell r="AO360">
            <v>4</v>
          </cell>
          <cell r="AP360">
            <v>10</v>
          </cell>
          <cell r="AQ360">
            <v>12</v>
          </cell>
          <cell r="AR360">
            <v>30</v>
          </cell>
          <cell r="AS360">
            <v>12</v>
          </cell>
          <cell r="AT360">
            <v>30</v>
          </cell>
          <cell r="AU360">
            <v>4</v>
          </cell>
        </row>
        <row r="361">
          <cell r="A361" t="str">
            <v>Spartan</v>
          </cell>
          <cell r="B361" t="str">
            <v>sulfentrazone</v>
          </cell>
          <cell r="F361">
            <v>12</v>
          </cell>
          <cell r="G361">
            <v>12</v>
          </cell>
          <cell r="H361">
            <v>4</v>
          </cell>
          <cell r="I361">
            <v>4</v>
          </cell>
          <cell r="J361">
            <v>12</v>
          </cell>
          <cell r="K361">
            <v>30</v>
          </cell>
          <cell r="L361">
            <v>18</v>
          </cell>
          <cell r="M361">
            <v>18</v>
          </cell>
          <cell r="N361">
            <v>10</v>
          </cell>
          <cell r="O361">
            <v>12</v>
          </cell>
          <cell r="P361">
            <v>12</v>
          </cell>
          <cell r="Q361">
            <v>12</v>
          </cell>
          <cell r="R361">
            <v>30</v>
          </cell>
          <cell r="S361">
            <v>18</v>
          </cell>
          <cell r="T361">
            <v>10</v>
          </cell>
          <cell r="U361">
            <v>10</v>
          </cell>
          <cell r="V361">
            <v>18</v>
          </cell>
          <cell r="W361">
            <v>30</v>
          </cell>
          <cell r="X361">
            <v>18</v>
          </cell>
          <cell r="Y361">
            <v>12</v>
          </cell>
          <cell r="Z361">
            <v>30</v>
          </cell>
          <cell r="AA361">
            <v>30</v>
          </cell>
          <cell r="AB361">
            <v>4</v>
          </cell>
          <cell r="AC361">
            <v>30</v>
          </cell>
          <cell r="AD361">
            <v>30</v>
          </cell>
          <cell r="AE361">
            <v>30</v>
          </cell>
          <cell r="AF361">
            <v>12</v>
          </cell>
          <cell r="AG361">
            <v>30</v>
          </cell>
          <cell r="AH361">
            <v>0</v>
          </cell>
          <cell r="AI361">
            <v>4</v>
          </cell>
          <cell r="AJ361">
            <v>10</v>
          </cell>
          <cell r="AK361">
            <v>30</v>
          </cell>
          <cell r="AL361">
            <v>30</v>
          </cell>
          <cell r="AM361">
            <v>12</v>
          </cell>
          <cell r="AN361">
            <v>12</v>
          </cell>
          <cell r="AO361">
            <v>4</v>
          </cell>
          <cell r="AP361">
            <v>10</v>
          </cell>
          <cell r="AQ361">
            <v>4</v>
          </cell>
          <cell r="AR361">
            <v>30</v>
          </cell>
          <cell r="AS361">
            <v>12</v>
          </cell>
          <cell r="AT361">
            <v>30</v>
          </cell>
          <cell r="AU361">
            <v>4</v>
          </cell>
        </row>
        <row r="362">
          <cell r="A362" t="str">
            <v>Spike</v>
          </cell>
          <cell r="B362" t="str">
            <v>tebuthiuron</v>
          </cell>
          <cell r="F362">
            <v>36</v>
          </cell>
          <cell r="G362">
            <v>36</v>
          </cell>
          <cell r="H362">
            <v>36</v>
          </cell>
          <cell r="I362">
            <v>36</v>
          </cell>
          <cell r="J362">
            <v>36</v>
          </cell>
          <cell r="K362">
            <v>36</v>
          </cell>
          <cell r="L362">
            <v>36</v>
          </cell>
          <cell r="M362">
            <v>36</v>
          </cell>
          <cell r="N362">
            <v>36</v>
          </cell>
          <cell r="O362">
            <v>36</v>
          </cell>
          <cell r="P362">
            <v>36</v>
          </cell>
          <cell r="Q362">
            <v>36</v>
          </cell>
          <cell r="R362">
            <v>36</v>
          </cell>
          <cell r="S362">
            <v>36</v>
          </cell>
          <cell r="T362">
            <v>36</v>
          </cell>
          <cell r="U362">
            <v>36</v>
          </cell>
          <cell r="V362">
            <v>36</v>
          </cell>
          <cell r="W362">
            <v>36</v>
          </cell>
          <cell r="X362">
            <v>36</v>
          </cell>
          <cell r="Y362">
            <v>36</v>
          </cell>
          <cell r="Z362">
            <v>36</v>
          </cell>
          <cell r="AA362">
            <v>36</v>
          </cell>
          <cell r="AB362">
            <v>36</v>
          </cell>
          <cell r="AC362">
            <v>36</v>
          </cell>
          <cell r="AD362">
            <v>36</v>
          </cell>
          <cell r="AE362">
            <v>36</v>
          </cell>
          <cell r="AF362">
            <v>36</v>
          </cell>
          <cell r="AG362">
            <v>36</v>
          </cell>
          <cell r="AH362">
            <v>36</v>
          </cell>
          <cell r="AI362">
            <v>36</v>
          </cell>
          <cell r="AJ362">
            <v>36</v>
          </cell>
          <cell r="AK362">
            <v>36</v>
          </cell>
          <cell r="AL362">
            <v>36</v>
          </cell>
          <cell r="AM362">
            <v>36</v>
          </cell>
          <cell r="AN362">
            <v>36</v>
          </cell>
          <cell r="AO362">
            <v>36</v>
          </cell>
          <cell r="AP362">
            <v>36</v>
          </cell>
          <cell r="AQ362">
            <v>36</v>
          </cell>
          <cell r="AR362">
            <v>36</v>
          </cell>
          <cell r="AS362">
            <v>36</v>
          </cell>
          <cell r="AT362">
            <v>36</v>
          </cell>
          <cell r="AU362">
            <v>36</v>
          </cell>
        </row>
        <row r="363">
          <cell r="A363" t="str">
            <v>Spirit</v>
          </cell>
          <cell r="B363" t="str">
            <v>prosulfuron</v>
          </cell>
          <cell r="C363" t="str">
            <v>primisulfuron</v>
          </cell>
          <cell r="F363">
            <v>18</v>
          </cell>
          <cell r="G363">
            <v>18</v>
          </cell>
          <cell r="H363">
            <v>3</v>
          </cell>
          <cell r="I363">
            <v>3</v>
          </cell>
          <cell r="J363">
            <v>18</v>
          </cell>
          <cell r="K363">
            <v>10</v>
          </cell>
          <cell r="L363">
            <v>18</v>
          </cell>
          <cell r="M363">
            <v>18</v>
          </cell>
          <cell r="N363">
            <v>1</v>
          </cell>
          <cell r="O363">
            <v>10</v>
          </cell>
          <cell r="P363">
            <v>18</v>
          </cell>
          <cell r="Q363">
            <v>10</v>
          </cell>
          <cell r="R363">
            <v>10</v>
          </cell>
          <cell r="S363">
            <v>18</v>
          </cell>
          <cell r="T363">
            <v>10</v>
          </cell>
          <cell r="U363">
            <v>10</v>
          </cell>
          <cell r="V363">
            <v>18</v>
          </cell>
          <cell r="W363">
            <v>10</v>
          </cell>
          <cell r="X363">
            <v>18</v>
          </cell>
          <cell r="Y363">
            <v>10</v>
          </cell>
          <cell r="Z363">
            <v>10</v>
          </cell>
          <cell r="AA363">
            <v>10</v>
          </cell>
          <cell r="AB363">
            <v>3</v>
          </cell>
          <cell r="AC363">
            <v>10</v>
          </cell>
          <cell r="AD363">
            <v>10</v>
          </cell>
          <cell r="AE363">
            <v>10</v>
          </cell>
          <cell r="AF363">
            <v>18</v>
          </cell>
          <cell r="AG363">
            <v>18</v>
          </cell>
          <cell r="AH363">
            <v>18</v>
          </cell>
          <cell r="AI363">
            <v>3</v>
          </cell>
          <cell r="AJ363">
            <v>10</v>
          </cell>
          <cell r="AK363">
            <v>10</v>
          </cell>
          <cell r="AL363">
            <v>18</v>
          </cell>
          <cell r="AM363">
            <v>18</v>
          </cell>
          <cell r="AN363">
            <v>18</v>
          </cell>
          <cell r="AO363">
            <v>3</v>
          </cell>
          <cell r="AP363">
            <v>10</v>
          </cell>
          <cell r="AQ363">
            <v>3</v>
          </cell>
          <cell r="AR363">
            <v>10</v>
          </cell>
          <cell r="AS363">
            <v>18</v>
          </cell>
          <cell r="AT363">
            <v>10</v>
          </cell>
          <cell r="AU363">
            <v>3</v>
          </cell>
        </row>
        <row r="364">
          <cell r="A364" t="str">
            <v>Stalwart</v>
          </cell>
          <cell r="B364" t="str">
            <v>metolachlor</v>
          </cell>
          <cell r="F364">
            <v>4</v>
          </cell>
          <cell r="G364">
            <v>4</v>
          </cell>
          <cell r="H364">
            <v>4.5</v>
          </cell>
          <cell r="I364">
            <v>4.5</v>
          </cell>
          <cell r="J364">
            <v>12</v>
          </cell>
          <cell r="K364">
            <v>12</v>
          </cell>
          <cell r="L364">
            <v>12</v>
          </cell>
          <cell r="M364">
            <v>12</v>
          </cell>
          <cell r="N364">
            <v>0</v>
          </cell>
          <cell r="O364">
            <v>0</v>
          </cell>
          <cell r="P364">
            <v>4</v>
          </cell>
          <cell r="Q364">
            <v>0</v>
          </cell>
          <cell r="R364">
            <v>12</v>
          </cell>
          <cell r="S364">
            <v>12</v>
          </cell>
          <cell r="T364">
            <v>2</v>
          </cell>
          <cell r="U364">
            <v>2</v>
          </cell>
          <cell r="V364">
            <v>12</v>
          </cell>
          <cell r="W364">
            <v>12</v>
          </cell>
          <cell r="X364">
            <v>12</v>
          </cell>
          <cell r="Y364">
            <v>12</v>
          </cell>
          <cell r="Z364">
            <v>12</v>
          </cell>
          <cell r="AA364">
            <v>12</v>
          </cell>
          <cell r="AB364">
            <v>4.5</v>
          </cell>
          <cell r="AC364">
            <v>0</v>
          </cell>
          <cell r="AD364">
            <v>12</v>
          </cell>
          <cell r="AE364">
            <v>12</v>
          </cell>
          <cell r="AF364">
            <v>4</v>
          </cell>
          <cell r="AG364">
            <v>0</v>
          </cell>
          <cell r="AH364">
            <v>0</v>
          </cell>
          <cell r="AI364">
            <v>4.5</v>
          </cell>
          <cell r="AJ364">
            <v>2</v>
          </cell>
          <cell r="AK364">
            <v>12</v>
          </cell>
          <cell r="AL364">
            <v>12</v>
          </cell>
          <cell r="AM364">
            <v>4</v>
          </cell>
          <cell r="AN364">
            <v>4</v>
          </cell>
          <cell r="AO364">
            <v>4.5</v>
          </cell>
          <cell r="AP364">
            <v>2</v>
          </cell>
          <cell r="AQ364">
            <v>4.5</v>
          </cell>
          <cell r="AR364">
            <v>12</v>
          </cell>
          <cell r="AS364">
            <v>4</v>
          </cell>
          <cell r="AT364">
            <v>12</v>
          </cell>
          <cell r="AU364">
            <v>4.5</v>
          </cell>
        </row>
        <row r="365">
          <cell r="A365" t="str">
            <v>Stalwart Extra</v>
          </cell>
          <cell r="B365" t="str">
            <v>metolachlor</v>
          </cell>
          <cell r="C365" t="str">
            <v>atrazine</v>
          </cell>
          <cell r="F365">
            <v>24</v>
          </cell>
          <cell r="G365">
            <v>24</v>
          </cell>
          <cell r="H365">
            <v>24</v>
          </cell>
          <cell r="I365">
            <v>24</v>
          </cell>
          <cell r="J365">
            <v>24</v>
          </cell>
          <cell r="K365">
            <v>24</v>
          </cell>
          <cell r="L365">
            <v>24</v>
          </cell>
          <cell r="M365">
            <v>24</v>
          </cell>
          <cell r="N365">
            <v>0</v>
          </cell>
          <cell r="O365">
            <v>24</v>
          </cell>
          <cell r="P365">
            <v>24</v>
          </cell>
          <cell r="Q365">
            <v>24</v>
          </cell>
          <cell r="R365">
            <v>24</v>
          </cell>
          <cell r="S365">
            <v>24</v>
          </cell>
          <cell r="T365">
            <v>0</v>
          </cell>
          <cell r="U365">
            <v>0</v>
          </cell>
          <cell r="V365">
            <v>24</v>
          </cell>
          <cell r="W365">
            <v>24</v>
          </cell>
          <cell r="X365">
            <v>24</v>
          </cell>
          <cell r="Y365">
            <v>24</v>
          </cell>
          <cell r="Z365">
            <v>24</v>
          </cell>
          <cell r="AA365">
            <v>24</v>
          </cell>
          <cell r="AB365">
            <v>24</v>
          </cell>
          <cell r="AC365">
            <v>24</v>
          </cell>
          <cell r="AD365">
            <v>24</v>
          </cell>
          <cell r="AE365">
            <v>24</v>
          </cell>
          <cell r="AF365">
            <v>24</v>
          </cell>
          <cell r="AG365">
            <v>24</v>
          </cell>
          <cell r="AH365">
            <v>12</v>
          </cell>
          <cell r="AI365">
            <v>24</v>
          </cell>
          <cell r="AJ365">
            <v>0</v>
          </cell>
          <cell r="AK365">
            <v>24</v>
          </cell>
          <cell r="AL365">
            <v>24</v>
          </cell>
          <cell r="AM365">
            <v>24</v>
          </cell>
          <cell r="AN365">
            <v>24</v>
          </cell>
          <cell r="AO365">
            <v>24</v>
          </cell>
          <cell r="AP365">
            <v>0</v>
          </cell>
          <cell r="AQ365">
            <v>24</v>
          </cell>
          <cell r="AR365">
            <v>24</v>
          </cell>
          <cell r="AS365">
            <v>24</v>
          </cell>
          <cell r="AT365">
            <v>24</v>
          </cell>
          <cell r="AU365">
            <v>24</v>
          </cell>
        </row>
        <row r="366">
          <cell r="A366" t="str">
            <v>Starane</v>
          </cell>
          <cell r="B366" t="str">
            <v>fluroxypyr</v>
          </cell>
          <cell r="F366">
            <v>4</v>
          </cell>
          <cell r="G366">
            <v>4</v>
          </cell>
          <cell r="H366">
            <v>4</v>
          </cell>
          <cell r="I366">
            <v>0</v>
          </cell>
          <cell r="J366">
            <v>4</v>
          </cell>
          <cell r="K366">
            <v>4</v>
          </cell>
          <cell r="L366">
            <v>4</v>
          </cell>
          <cell r="M366">
            <v>4</v>
          </cell>
          <cell r="N366">
            <v>0</v>
          </cell>
          <cell r="O366">
            <v>4</v>
          </cell>
          <cell r="P366">
            <v>4</v>
          </cell>
          <cell r="Q366">
            <v>4</v>
          </cell>
          <cell r="R366">
            <v>4</v>
          </cell>
          <cell r="S366">
            <v>4</v>
          </cell>
          <cell r="T366">
            <v>0</v>
          </cell>
          <cell r="U366">
            <v>0</v>
          </cell>
          <cell r="V366">
            <v>4</v>
          </cell>
          <cell r="W366">
            <v>4</v>
          </cell>
          <cell r="X366">
            <v>4</v>
          </cell>
          <cell r="Y366">
            <v>4</v>
          </cell>
          <cell r="Z366">
            <v>4</v>
          </cell>
          <cell r="AA366">
            <v>4</v>
          </cell>
          <cell r="AB366">
            <v>0</v>
          </cell>
          <cell r="AC366">
            <v>4</v>
          </cell>
          <cell r="AD366">
            <v>4</v>
          </cell>
          <cell r="AE366">
            <v>4</v>
          </cell>
          <cell r="AF366">
            <v>4</v>
          </cell>
          <cell r="AG366">
            <v>4</v>
          </cell>
          <cell r="AH366">
            <v>4</v>
          </cell>
          <cell r="AI366">
            <v>0</v>
          </cell>
          <cell r="AJ366">
            <v>4</v>
          </cell>
          <cell r="AK366">
            <v>4</v>
          </cell>
          <cell r="AL366">
            <v>4</v>
          </cell>
          <cell r="AM366">
            <v>4</v>
          </cell>
          <cell r="AN366">
            <v>4</v>
          </cell>
          <cell r="AO366">
            <v>4</v>
          </cell>
          <cell r="AP366">
            <v>4</v>
          </cell>
          <cell r="AQ366">
            <v>0</v>
          </cell>
          <cell r="AR366">
            <v>4</v>
          </cell>
          <cell r="AS366">
            <v>4</v>
          </cell>
          <cell r="AT366">
            <v>4</v>
          </cell>
          <cell r="AU366">
            <v>0</v>
          </cell>
        </row>
        <row r="367">
          <cell r="A367" t="str">
            <v>Starane NXT</v>
          </cell>
          <cell r="B367" t="str">
            <v>fluroxypyr</v>
          </cell>
          <cell r="C367" t="str">
            <v>bromoxynil</v>
          </cell>
          <cell r="F367">
            <v>4</v>
          </cell>
          <cell r="G367">
            <v>4</v>
          </cell>
          <cell r="H367">
            <v>4</v>
          </cell>
          <cell r="I367">
            <v>0</v>
          </cell>
          <cell r="J367">
            <v>4</v>
          </cell>
          <cell r="K367">
            <v>4</v>
          </cell>
          <cell r="L367">
            <v>4</v>
          </cell>
          <cell r="M367">
            <v>4</v>
          </cell>
          <cell r="N367">
            <v>0</v>
          </cell>
          <cell r="O367">
            <v>4</v>
          </cell>
          <cell r="P367">
            <v>4</v>
          </cell>
          <cell r="Q367">
            <v>4</v>
          </cell>
          <cell r="R367">
            <v>4</v>
          </cell>
          <cell r="S367">
            <v>4</v>
          </cell>
          <cell r="T367">
            <v>0</v>
          </cell>
          <cell r="U367">
            <v>0</v>
          </cell>
          <cell r="V367">
            <v>4</v>
          </cell>
          <cell r="W367">
            <v>4</v>
          </cell>
          <cell r="X367">
            <v>4</v>
          </cell>
          <cell r="Y367">
            <v>4</v>
          </cell>
          <cell r="Z367">
            <v>4</v>
          </cell>
          <cell r="AA367">
            <v>4</v>
          </cell>
          <cell r="AB367">
            <v>0</v>
          </cell>
          <cell r="AC367">
            <v>4</v>
          </cell>
          <cell r="AD367">
            <v>4</v>
          </cell>
          <cell r="AE367">
            <v>4</v>
          </cell>
          <cell r="AF367">
            <v>4</v>
          </cell>
          <cell r="AG367">
            <v>4</v>
          </cell>
          <cell r="AH367">
            <v>4</v>
          </cell>
          <cell r="AI367">
            <v>0</v>
          </cell>
          <cell r="AJ367">
            <v>4</v>
          </cell>
          <cell r="AK367">
            <v>4</v>
          </cell>
          <cell r="AL367">
            <v>4</v>
          </cell>
          <cell r="AM367">
            <v>4</v>
          </cell>
          <cell r="AN367">
            <v>4</v>
          </cell>
          <cell r="AO367">
            <v>4</v>
          </cell>
          <cell r="AP367">
            <v>4</v>
          </cell>
          <cell r="AQ367">
            <v>0</v>
          </cell>
          <cell r="AR367">
            <v>4</v>
          </cell>
          <cell r="AS367">
            <v>4</v>
          </cell>
          <cell r="AT367">
            <v>4</v>
          </cell>
          <cell r="AU367">
            <v>0</v>
          </cell>
        </row>
        <row r="368">
          <cell r="A368" t="str">
            <v>Starane/Salvo</v>
          </cell>
          <cell r="B368" t="str">
            <v>fluroxypyr</v>
          </cell>
          <cell r="C368" t="str">
            <v>2,4-D</v>
          </cell>
          <cell r="F368">
            <v>4</v>
          </cell>
          <cell r="G368">
            <v>4</v>
          </cell>
          <cell r="H368">
            <v>4</v>
          </cell>
          <cell r="I368">
            <v>0</v>
          </cell>
          <cell r="J368">
            <v>4</v>
          </cell>
          <cell r="K368">
            <v>4</v>
          </cell>
          <cell r="L368">
            <v>4</v>
          </cell>
          <cell r="M368">
            <v>4</v>
          </cell>
          <cell r="N368">
            <v>0</v>
          </cell>
          <cell r="O368">
            <v>4</v>
          </cell>
          <cell r="P368">
            <v>4</v>
          </cell>
          <cell r="Q368">
            <v>4</v>
          </cell>
          <cell r="R368">
            <v>4</v>
          </cell>
          <cell r="S368">
            <v>4</v>
          </cell>
          <cell r="T368">
            <v>0</v>
          </cell>
          <cell r="U368">
            <v>0</v>
          </cell>
          <cell r="V368">
            <v>4</v>
          </cell>
          <cell r="W368">
            <v>4</v>
          </cell>
          <cell r="X368">
            <v>4</v>
          </cell>
          <cell r="Y368">
            <v>4</v>
          </cell>
          <cell r="Z368">
            <v>4</v>
          </cell>
          <cell r="AA368">
            <v>4</v>
          </cell>
          <cell r="AB368">
            <v>0</v>
          </cell>
          <cell r="AC368">
            <v>4</v>
          </cell>
          <cell r="AD368">
            <v>4</v>
          </cell>
          <cell r="AE368">
            <v>4</v>
          </cell>
          <cell r="AF368">
            <v>4</v>
          </cell>
          <cell r="AG368">
            <v>4</v>
          </cell>
          <cell r="AH368">
            <v>4</v>
          </cell>
          <cell r="AI368">
            <v>0</v>
          </cell>
          <cell r="AJ368">
            <v>4</v>
          </cell>
          <cell r="AK368">
            <v>4</v>
          </cell>
          <cell r="AL368">
            <v>4</v>
          </cell>
          <cell r="AM368">
            <v>4</v>
          </cell>
          <cell r="AN368">
            <v>4</v>
          </cell>
          <cell r="AO368">
            <v>4</v>
          </cell>
          <cell r="AP368">
            <v>4</v>
          </cell>
          <cell r="AQ368">
            <v>0</v>
          </cell>
          <cell r="AR368">
            <v>4</v>
          </cell>
          <cell r="AS368">
            <v>4</v>
          </cell>
          <cell r="AT368">
            <v>4</v>
          </cell>
          <cell r="AU368">
            <v>0</v>
          </cell>
        </row>
        <row r="369">
          <cell r="A369" t="str">
            <v>Starane/Sword</v>
          </cell>
          <cell r="B369" t="str">
            <v>fluroxypyr</v>
          </cell>
          <cell r="C369" t="str">
            <v>MCPA</v>
          </cell>
          <cell r="F369">
            <v>4</v>
          </cell>
          <cell r="G369">
            <v>4</v>
          </cell>
          <cell r="H369">
            <v>4</v>
          </cell>
          <cell r="I369">
            <v>0</v>
          </cell>
          <cell r="J369">
            <v>4</v>
          </cell>
          <cell r="K369">
            <v>4</v>
          </cell>
          <cell r="L369">
            <v>4</v>
          </cell>
          <cell r="M369">
            <v>4</v>
          </cell>
          <cell r="N369">
            <v>0</v>
          </cell>
          <cell r="O369">
            <v>4</v>
          </cell>
          <cell r="P369">
            <v>4</v>
          </cell>
          <cell r="Q369">
            <v>4</v>
          </cell>
          <cell r="R369">
            <v>4</v>
          </cell>
          <cell r="S369">
            <v>4</v>
          </cell>
          <cell r="T369">
            <v>0</v>
          </cell>
          <cell r="U369">
            <v>0</v>
          </cell>
          <cell r="V369">
            <v>4</v>
          </cell>
          <cell r="W369">
            <v>4</v>
          </cell>
          <cell r="X369">
            <v>4</v>
          </cell>
          <cell r="Y369">
            <v>4</v>
          </cell>
          <cell r="Z369">
            <v>4</v>
          </cell>
          <cell r="AA369">
            <v>4</v>
          </cell>
          <cell r="AB369">
            <v>0</v>
          </cell>
          <cell r="AC369">
            <v>4</v>
          </cell>
          <cell r="AD369">
            <v>4</v>
          </cell>
          <cell r="AE369">
            <v>4</v>
          </cell>
          <cell r="AF369">
            <v>4</v>
          </cell>
          <cell r="AG369">
            <v>4</v>
          </cell>
          <cell r="AH369">
            <v>4</v>
          </cell>
          <cell r="AI369">
            <v>0</v>
          </cell>
          <cell r="AJ369">
            <v>4</v>
          </cell>
          <cell r="AK369">
            <v>4</v>
          </cell>
          <cell r="AL369">
            <v>4</v>
          </cell>
          <cell r="AM369">
            <v>4</v>
          </cell>
          <cell r="AN369">
            <v>4</v>
          </cell>
          <cell r="AO369">
            <v>4</v>
          </cell>
          <cell r="AP369">
            <v>4</v>
          </cell>
          <cell r="AQ369">
            <v>0</v>
          </cell>
          <cell r="AR369">
            <v>4</v>
          </cell>
          <cell r="AS369">
            <v>4</v>
          </cell>
          <cell r="AT369">
            <v>4</v>
          </cell>
          <cell r="AU369">
            <v>0</v>
          </cell>
        </row>
        <row r="370">
          <cell r="A370" t="str">
            <v>Status</v>
          </cell>
          <cell r="B370" t="str">
            <v>dicamba</v>
          </cell>
          <cell r="C370" t="str">
            <v>diflufenzapyr</v>
          </cell>
          <cell r="F370">
            <v>4</v>
          </cell>
          <cell r="G370">
            <v>4</v>
          </cell>
          <cell r="H370">
            <v>4</v>
          </cell>
          <cell r="I370">
            <v>4</v>
          </cell>
          <cell r="J370">
            <v>4</v>
          </cell>
          <cell r="K370">
            <v>4</v>
          </cell>
          <cell r="L370">
            <v>4</v>
          </cell>
          <cell r="M370">
            <v>4</v>
          </cell>
          <cell r="N370">
            <v>0</v>
          </cell>
          <cell r="O370">
            <v>4</v>
          </cell>
          <cell r="P370">
            <v>4</v>
          </cell>
          <cell r="Q370">
            <v>4</v>
          </cell>
          <cell r="R370">
            <v>4</v>
          </cell>
          <cell r="S370">
            <v>4</v>
          </cell>
          <cell r="T370">
            <v>4</v>
          </cell>
          <cell r="U370">
            <v>4</v>
          </cell>
          <cell r="V370">
            <v>4</v>
          </cell>
          <cell r="W370">
            <v>4</v>
          </cell>
          <cell r="X370">
            <v>4</v>
          </cell>
          <cell r="Y370">
            <v>4</v>
          </cell>
          <cell r="Z370">
            <v>4</v>
          </cell>
          <cell r="AA370">
            <v>4</v>
          </cell>
          <cell r="AB370">
            <v>4</v>
          </cell>
          <cell r="AC370">
            <v>4</v>
          </cell>
          <cell r="AD370">
            <v>4</v>
          </cell>
          <cell r="AE370">
            <v>4</v>
          </cell>
          <cell r="AF370">
            <v>4</v>
          </cell>
          <cell r="AG370">
            <v>4</v>
          </cell>
          <cell r="AH370">
            <v>4</v>
          </cell>
          <cell r="AI370">
            <v>4</v>
          </cell>
          <cell r="AJ370">
            <v>4</v>
          </cell>
          <cell r="AK370">
            <v>4</v>
          </cell>
          <cell r="AL370">
            <v>4</v>
          </cell>
          <cell r="AM370">
            <v>4</v>
          </cell>
          <cell r="AN370">
            <v>4</v>
          </cell>
          <cell r="AO370">
            <v>4</v>
          </cell>
          <cell r="AP370">
            <v>4</v>
          </cell>
          <cell r="AQ370">
            <v>4</v>
          </cell>
          <cell r="AR370">
            <v>4</v>
          </cell>
          <cell r="AS370">
            <v>4</v>
          </cell>
          <cell r="AT370">
            <v>4</v>
          </cell>
          <cell r="AU370">
            <v>4</v>
          </cell>
        </row>
        <row r="371">
          <cell r="A371" t="str">
            <v>Steadfast</v>
          </cell>
          <cell r="B371" t="str">
            <v>nicosulfuron</v>
          </cell>
          <cell r="C371" t="str">
            <v>rimsulfuron</v>
          </cell>
          <cell r="F371">
            <v>12</v>
          </cell>
          <cell r="G371">
            <v>12</v>
          </cell>
          <cell r="H371">
            <v>4</v>
          </cell>
          <cell r="I371">
            <v>8</v>
          </cell>
          <cell r="J371">
            <v>18</v>
          </cell>
          <cell r="K371">
            <v>18</v>
          </cell>
          <cell r="L371">
            <v>18</v>
          </cell>
          <cell r="M371">
            <v>18</v>
          </cell>
          <cell r="N371">
            <v>0</v>
          </cell>
          <cell r="O371">
            <v>10</v>
          </cell>
          <cell r="P371">
            <v>12</v>
          </cell>
          <cell r="Q371">
            <v>10</v>
          </cell>
          <cell r="R371">
            <v>18</v>
          </cell>
          <cell r="S371">
            <v>18</v>
          </cell>
          <cell r="T371">
            <v>10</v>
          </cell>
          <cell r="U371">
            <v>10</v>
          </cell>
          <cell r="V371">
            <v>18</v>
          </cell>
          <cell r="W371">
            <v>18</v>
          </cell>
          <cell r="X371">
            <v>18</v>
          </cell>
          <cell r="Y371">
            <v>18</v>
          </cell>
          <cell r="Z371">
            <v>18</v>
          </cell>
          <cell r="AA371">
            <v>18</v>
          </cell>
          <cell r="AB371">
            <v>8</v>
          </cell>
          <cell r="AC371">
            <v>10</v>
          </cell>
          <cell r="AD371">
            <v>18</v>
          </cell>
          <cell r="AE371">
            <v>18</v>
          </cell>
          <cell r="AF371">
            <v>12</v>
          </cell>
          <cell r="AG371">
            <v>18</v>
          </cell>
          <cell r="AH371">
            <v>0.5</v>
          </cell>
          <cell r="AI371">
            <v>8</v>
          </cell>
          <cell r="AJ371">
            <v>10</v>
          </cell>
          <cell r="AK371">
            <v>18</v>
          </cell>
          <cell r="AL371">
            <v>18</v>
          </cell>
          <cell r="AM371">
            <v>12</v>
          </cell>
          <cell r="AN371">
            <v>12</v>
          </cell>
          <cell r="AO371">
            <v>4</v>
          </cell>
          <cell r="AP371">
            <v>10</v>
          </cell>
          <cell r="AQ371">
            <v>4</v>
          </cell>
          <cell r="AR371">
            <v>18</v>
          </cell>
          <cell r="AS371">
            <v>12</v>
          </cell>
          <cell r="AT371">
            <v>18</v>
          </cell>
          <cell r="AU371">
            <v>4</v>
          </cell>
        </row>
        <row r="372">
          <cell r="A372" t="str">
            <v>Stellar</v>
          </cell>
          <cell r="B372" t="str">
            <v>flumiclorac</v>
          </cell>
          <cell r="C372" t="str">
            <v>lactofen</v>
          </cell>
          <cell r="F372">
            <v>1</v>
          </cell>
          <cell r="G372">
            <v>1</v>
          </cell>
          <cell r="H372">
            <v>1</v>
          </cell>
          <cell r="I372">
            <v>1</v>
          </cell>
          <cell r="J372">
            <v>1</v>
          </cell>
          <cell r="K372">
            <v>1</v>
          </cell>
          <cell r="L372">
            <v>1</v>
          </cell>
          <cell r="M372">
            <v>1</v>
          </cell>
          <cell r="N372">
            <v>0</v>
          </cell>
          <cell r="O372">
            <v>1</v>
          </cell>
          <cell r="P372">
            <v>1</v>
          </cell>
          <cell r="Q372">
            <v>1</v>
          </cell>
          <cell r="R372">
            <v>1</v>
          </cell>
          <cell r="S372">
            <v>1</v>
          </cell>
          <cell r="T372">
            <v>1</v>
          </cell>
          <cell r="U372">
            <v>1</v>
          </cell>
          <cell r="V372">
            <v>1</v>
          </cell>
          <cell r="W372">
            <v>1</v>
          </cell>
          <cell r="X372">
            <v>1</v>
          </cell>
          <cell r="Y372">
            <v>1</v>
          </cell>
          <cell r="Z372">
            <v>1</v>
          </cell>
          <cell r="AA372">
            <v>1</v>
          </cell>
          <cell r="AB372">
            <v>1</v>
          </cell>
          <cell r="AC372">
            <v>1</v>
          </cell>
          <cell r="AD372">
            <v>1</v>
          </cell>
          <cell r="AE372">
            <v>1</v>
          </cell>
          <cell r="AF372">
            <v>1</v>
          </cell>
          <cell r="AG372">
            <v>1</v>
          </cell>
          <cell r="AH372">
            <v>0</v>
          </cell>
          <cell r="AI372">
            <v>1</v>
          </cell>
          <cell r="AJ372">
            <v>1</v>
          </cell>
          <cell r="AK372">
            <v>1</v>
          </cell>
          <cell r="AL372">
            <v>1</v>
          </cell>
          <cell r="AM372">
            <v>1</v>
          </cell>
          <cell r="AN372">
            <v>1</v>
          </cell>
          <cell r="AO372">
            <v>1</v>
          </cell>
          <cell r="AP372">
            <v>1</v>
          </cell>
          <cell r="AQ372">
            <v>1</v>
          </cell>
          <cell r="AR372">
            <v>1</v>
          </cell>
          <cell r="AS372">
            <v>1</v>
          </cell>
          <cell r="AT372">
            <v>1</v>
          </cell>
          <cell r="AU372">
            <v>1</v>
          </cell>
        </row>
        <row r="373">
          <cell r="A373" t="str">
            <v>Sterling</v>
          </cell>
          <cell r="B373" t="str">
            <v>dicamba</v>
          </cell>
          <cell r="C373" t="str">
            <v>MCPA</v>
          </cell>
          <cell r="F373">
            <v>4</v>
          </cell>
          <cell r="G373">
            <v>4</v>
          </cell>
          <cell r="H373">
            <v>4</v>
          </cell>
          <cell r="I373">
            <v>2</v>
          </cell>
          <cell r="J373">
            <v>4</v>
          </cell>
          <cell r="K373">
            <v>4</v>
          </cell>
          <cell r="L373">
            <v>4</v>
          </cell>
          <cell r="M373">
            <v>4</v>
          </cell>
          <cell r="N373">
            <v>2</v>
          </cell>
          <cell r="O373">
            <v>4</v>
          </cell>
          <cell r="P373">
            <v>4</v>
          </cell>
          <cell r="Q373">
            <v>4</v>
          </cell>
          <cell r="R373">
            <v>4</v>
          </cell>
          <cell r="S373">
            <v>4</v>
          </cell>
          <cell r="T373">
            <v>2</v>
          </cell>
          <cell r="U373">
            <v>2</v>
          </cell>
          <cell r="V373">
            <v>4</v>
          </cell>
          <cell r="W373">
            <v>4</v>
          </cell>
          <cell r="X373">
            <v>4</v>
          </cell>
          <cell r="Y373">
            <v>2</v>
          </cell>
          <cell r="Z373">
            <v>4</v>
          </cell>
          <cell r="AA373">
            <v>4</v>
          </cell>
          <cell r="AB373">
            <v>2</v>
          </cell>
          <cell r="AC373">
            <v>4</v>
          </cell>
          <cell r="AD373">
            <v>4</v>
          </cell>
          <cell r="AE373">
            <v>4</v>
          </cell>
          <cell r="AF373">
            <v>4</v>
          </cell>
          <cell r="AG373">
            <v>4</v>
          </cell>
          <cell r="AH373">
            <v>4</v>
          </cell>
          <cell r="AI373">
            <v>2</v>
          </cell>
          <cell r="AJ373">
            <v>2</v>
          </cell>
          <cell r="AK373">
            <v>4</v>
          </cell>
          <cell r="AL373">
            <v>4</v>
          </cell>
          <cell r="AM373">
            <v>4</v>
          </cell>
          <cell r="AN373">
            <v>4</v>
          </cell>
          <cell r="AO373">
            <v>2</v>
          </cell>
          <cell r="AP373">
            <v>2</v>
          </cell>
          <cell r="AQ373">
            <v>2</v>
          </cell>
          <cell r="AR373">
            <v>4</v>
          </cell>
          <cell r="AS373">
            <v>4</v>
          </cell>
          <cell r="AT373">
            <v>4</v>
          </cell>
          <cell r="AU373">
            <v>2</v>
          </cell>
        </row>
        <row r="374">
          <cell r="A374" t="str">
            <v>Sterling Plus</v>
          </cell>
          <cell r="B374" t="str">
            <v>dicamba</v>
          </cell>
          <cell r="C374" t="str">
            <v>atrazine</v>
          </cell>
          <cell r="F374">
            <v>24</v>
          </cell>
          <cell r="G374">
            <v>24</v>
          </cell>
          <cell r="H374">
            <v>24</v>
          </cell>
          <cell r="I374">
            <v>24</v>
          </cell>
          <cell r="J374">
            <v>24</v>
          </cell>
          <cell r="K374">
            <v>24</v>
          </cell>
          <cell r="L374">
            <v>24</v>
          </cell>
          <cell r="M374">
            <v>24</v>
          </cell>
          <cell r="N374">
            <v>0</v>
          </cell>
          <cell r="O374">
            <v>24</v>
          </cell>
          <cell r="P374">
            <v>24</v>
          </cell>
          <cell r="Q374">
            <v>24</v>
          </cell>
          <cell r="R374">
            <v>24</v>
          </cell>
          <cell r="S374">
            <v>24</v>
          </cell>
          <cell r="T374">
            <v>0</v>
          </cell>
          <cell r="U374">
            <v>0</v>
          </cell>
          <cell r="V374">
            <v>24</v>
          </cell>
          <cell r="W374">
            <v>24</v>
          </cell>
          <cell r="X374">
            <v>24</v>
          </cell>
          <cell r="Y374">
            <v>24</v>
          </cell>
          <cell r="Z374">
            <v>24</v>
          </cell>
          <cell r="AA374">
            <v>24</v>
          </cell>
          <cell r="AB374">
            <v>24</v>
          </cell>
          <cell r="AC374">
            <v>24</v>
          </cell>
          <cell r="AD374">
            <v>24</v>
          </cell>
          <cell r="AE374">
            <v>24</v>
          </cell>
          <cell r="AF374">
            <v>24</v>
          </cell>
          <cell r="AG374">
            <v>24</v>
          </cell>
          <cell r="AH374">
            <v>12</v>
          </cell>
          <cell r="AI374">
            <v>24</v>
          </cell>
          <cell r="AJ374">
            <v>0</v>
          </cell>
          <cell r="AK374">
            <v>24</v>
          </cell>
          <cell r="AL374">
            <v>24</v>
          </cell>
          <cell r="AM374">
            <v>24</v>
          </cell>
          <cell r="AN374">
            <v>24</v>
          </cell>
          <cell r="AO374">
            <v>24</v>
          </cell>
          <cell r="AP374">
            <v>0</v>
          </cell>
          <cell r="AQ374">
            <v>24</v>
          </cell>
          <cell r="AR374">
            <v>24</v>
          </cell>
          <cell r="AS374">
            <v>24</v>
          </cell>
          <cell r="AT374">
            <v>24</v>
          </cell>
          <cell r="AU374">
            <v>24</v>
          </cell>
        </row>
        <row r="375">
          <cell r="A375" t="str">
            <v>Stinger</v>
          </cell>
          <cell r="B375" t="str">
            <v>clopyralid</v>
          </cell>
          <cell r="F375">
            <v>10.5</v>
          </cell>
          <cell r="G375">
            <v>10.5</v>
          </cell>
          <cell r="H375">
            <v>0</v>
          </cell>
          <cell r="I375">
            <v>0</v>
          </cell>
          <cell r="J375">
            <v>18</v>
          </cell>
          <cell r="K375">
            <v>10.5</v>
          </cell>
          <cell r="L375">
            <v>18</v>
          </cell>
          <cell r="M375">
            <v>18</v>
          </cell>
          <cell r="N375">
            <v>0</v>
          </cell>
          <cell r="O375">
            <v>10.5</v>
          </cell>
          <cell r="P375">
            <v>10.5</v>
          </cell>
          <cell r="Q375">
            <v>10.5</v>
          </cell>
          <cell r="R375">
            <v>10.5</v>
          </cell>
          <cell r="S375">
            <v>18</v>
          </cell>
          <cell r="T375">
            <v>10.5</v>
          </cell>
          <cell r="U375">
            <v>10.5</v>
          </cell>
          <cell r="V375">
            <v>18</v>
          </cell>
          <cell r="W375">
            <v>10.5</v>
          </cell>
          <cell r="X375">
            <v>18</v>
          </cell>
          <cell r="Y375">
            <v>18</v>
          </cell>
          <cell r="Z375">
            <v>10.5</v>
          </cell>
          <cell r="AA375">
            <v>10.5</v>
          </cell>
          <cell r="AB375">
            <v>0</v>
          </cell>
          <cell r="AC375">
            <v>18</v>
          </cell>
          <cell r="AD375">
            <v>10.5</v>
          </cell>
          <cell r="AE375">
            <v>10.5</v>
          </cell>
          <cell r="AF375">
            <v>10.5</v>
          </cell>
          <cell r="AG375">
            <v>10.5</v>
          </cell>
          <cell r="AH375">
            <v>10.5</v>
          </cell>
          <cell r="AI375">
            <v>0</v>
          </cell>
          <cell r="AJ375">
            <v>10.5</v>
          </cell>
          <cell r="AK375">
            <v>10.5</v>
          </cell>
          <cell r="AL375">
            <v>10.5</v>
          </cell>
          <cell r="AM375">
            <v>10.5</v>
          </cell>
          <cell r="AN375">
            <v>10.5</v>
          </cell>
          <cell r="AO375">
            <v>0</v>
          </cell>
          <cell r="AP375">
            <v>10.5</v>
          </cell>
          <cell r="AQ375">
            <v>0</v>
          </cell>
          <cell r="AR375">
            <v>10.5</v>
          </cell>
          <cell r="AS375">
            <v>10.5</v>
          </cell>
          <cell r="AT375">
            <v>10.5</v>
          </cell>
          <cell r="AU375">
            <v>0</v>
          </cell>
        </row>
        <row r="376">
          <cell r="A376" t="str">
            <v>Stout</v>
          </cell>
          <cell r="B376" t="str">
            <v>nicosulfuron</v>
          </cell>
          <cell r="C376" t="str">
            <v>thifensulfuron</v>
          </cell>
          <cell r="F376">
            <v>10</v>
          </cell>
          <cell r="G376">
            <v>18</v>
          </cell>
          <cell r="H376">
            <v>18</v>
          </cell>
          <cell r="I376">
            <v>8</v>
          </cell>
          <cell r="J376">
            <v>18</v>
          </cell>
          <cell r="K376">
            <v>10</v>
          </cell>
          <cell r="L376">
            <v>18</v>
          </cell>
          <cell r="M376">
            <v>18</v>
          </cell>
          <cell r="N376">
            <v>0</v>
          </cell>
          <cell r="O376">
            <v>18</v>
          </cell>
          <cell r="P376">
            <v>10</v>
          </cell>
          <cell r="Q376">
            <v>10</v>
          </cell>
          <cell r="R376">
            <v>18</v>
          </cell>
          <cell r="S376">
            <v>10</v>
          </cell>
          <cell r="T376">
            <v>10</v>
          </cell>
          <cell r="U376">
            <v>10</v>
          </cell>
          <cell r="V376">
            <v>18</v>
          </cell>
          <cell r="W376">
            <v>10</v>
          </cell>
          <cell r="X376">
            <v>18</v>
          </cell>
          <cell r="Y376">
            <v>18</v>
          </cell>
          <cell r="Z376">
            <v>18</v>
          </cell>
          <cell r="AA376">
            <v>18</v>
          </cell>
          <cell r="AB376">
            <v>8</v>
          </cell>
          <cell r="AC376">
            <v>18</v>
          </cell>
          <cell r="AD376">
            <v>18</v>
          </cell>
          <cell r="AE376">
            <v>18</v>
          </cell>
          <cell r="AF376">
            <v>10</v>
          </cell>
          <cell r="AG376">
            <v>18</v>
          </cell>
          <cell r="AH376">
            <v>0</v>
          </cell>
          <cell r="AI376">
            <v>8</v>
          </cell>
          <cell r="AJ376">
            <v>10</v>
          </cell>
          <cell r="AK376">
            <v>10</v>
          </cell>
          <cell r="AL376">
            <v>10</v>
          </cell>
          <cell r="AM376">
            <v>18</v>
          </cell>
          <cell r="AN376">
            <v>18</v>
          </cell>
          <cell r="AO376">
            <v>18</v>
          </cell>
          <cell r="AP376">
            <v>18</v>
          </cell>
          <cell r="AQ376">
            <v>4</v>
          </cell>
          <cell r="AR376">
            <v>18</v>
          </cell>
          <cell r="AS376">
            <v>18</v>
          </cell>
          <cell r="AT376">
            <v>18</v>
          </cell>
          <cell r="AU376">
            <v>4</v>
          </cell>
        </row>
        <row r="377">
          <cell r="A377" t="str">
            <v>SureStart</v>
          </cell>
          <cell r="B377" t="str">
            <v>acetochlor</v>
          </cell>
          <cell r="C377" t="str">
            <v>flumetsulam</v>
          </cell>
          <cell r="D377" t="str">
            <v>clopyralid</v>
          </cell>
          <cell r="F377">
            <v>24</v>
          </cell>
          <cell r="G377">
            <v>24</v>
          </cell>
          <cell r="H377">
            <v>12</v>
          </cell>
          <cell r="I377">
            <v>24</v>
          </cell>
          <cell r="J377">
            <v>26</v>
          </cell>
          <cell r="K377">
            <v>26</v>
          </cell>
          <cell r="L377">
            <v>26</v>
          </cell>
          <cell r="M377">
            <v>26</v>
          </cell>
          <cell r="N377">
            <v>0</v>
          </cell>
          <cell r="O377">
            <v>24</v>
          </cell>
          <cell r="P377">
            <v>24</v>
          </cell>
          <cell r="Q377">
            <v>24</v>
          </cell>
          <cell r="R377">
            <v>26</v>
          </cell>
          <cell r="S377">
            <v>26</v>
          </cell>
          <cell r="T377">
            <v>12</v>
          </cell>
          <cell r="U377">
            <v>12</v>
          </cell>
          <cell r="V377">
            <v>26</v>
          </cell>
          <cell r="W377">
            <v>26</v>
          </cell>
          <cell r="X377">
            <v>26</v>
          </cell>
          <cell r="Y377">
            <v>26</v>
          </cell>
          <cell r="Z377">
            <v>26</v>
          </cell>
          <cell r="AA377">
            <v>26</v>
          </cell>
          <cell r="AB377">
            <v>24</v>
          </cell>
          <cell r="AC377">
            <v>24</v>
          </cell>
          <cell r="AD377">
            <v>26</v>
          </cell>
          <cell r="AE377">
            <v>26</v>
          </cell>
          <cell r="AF377">
            <v>24</v>
          </cell>
          <cell r="AG377">
            <v>26</v>
          </cell>
          <cell r="AH377">
            <v>0</v>
          </cell>
          <cell r="AI377">
            <v>4</v>
          </cell>
          <cell r="AJ377">
            <v>12</v>
          </cell>
          <cell r="AK377">
            <v>26</v>
          </cell>
          <cell r="AL377">
            <v>24</v>
          </cell>
          <cell r="AM377">
            <v>24</v>
          </cell>
          <cell r="AN377">
            <v>24</v>
          </cell>
          <cell r="AO377">
            <v>4</v>
          </cell>
          <cell r="AP377">
            <v>12</v>
          </cell>
          <cell r="AQ377">
            <v>4</v>
          </cell>
          <cell r="AR377">
            <v>26</v>
          </cell>
          <cell r="AS377">
            <v>24</v>
          </cell>
          <cell r="AT377">
            <v>26</v>
          </cell>
          <cell r="AU377">
            <v>4</v>
          </cell>
        </row>
        <row r="378">
          <cell r="A378" t="str">
            <v>Surpass</v>
          </cell>
          <cell r="B378" t="str">
            <v>acetochlor</v>
          </cell>
          <cell r="F378">
            <v>24</v>
          </cell>
          <cell r="G378">
            <v>24</v>
          </cell>
          <cell r="H378">
            <v>4</v>
          </cell>
          <cell r="I378">
            <v>24</v>
          </cell>
          <cell r="J378">
            <v>24</v>
          </cell>
          <cell r="K378">
            <v>24</v>
          </cell>
          <cell r="L378">
            <v>24</v>
          </cell>
          <cell r="M378">
            <v>24</v>
          </cell>
          <cell r="N378">
            <v>0</v>
          </cell>
          <cell r="O378">
            <v>24</v>
          </cell>
          <cell r="P378">
            <v>24</v>
          </cell>
          <cell r="Q378">
            <v>24</v>
          </cell>
          <cell r="R378">
            <v>24</v>
          </cell>
          <cell r="S378">
            <v>24</v>
          </cell>
          <cell r="T378">
            <v>12</v>
          </cell>
          <cell r="U378">
            <v>12</v>
          </cell>
          <cell r="V378">
            <v>24</v>
          </cell>
          <cell r="W378">
            <v>24</v>
          </cell>
          <cell r="X378">
            <v>24</v>
          </cell>
          <cell r="Y378">
            <v>24</v>
          </cell>
          <cell r="Z378">
            <v>24</v>
          </cell>
          <cell r="AA378">
            <v>24</v>
          </cell>
          <cell r="AB378">
            <v>24</v>
          </cell>
          <cell r="AC378">
            <v>24</v>
          </cell>
          <cell r="AD378">
            <v>24</v>
          </cell>
          <cell r="AE378">
            <v>24</v>
          </cell>
          <cell r="AF378">
            <v>24</v>
          </cell>
          <cell r="AG378">
            <v>24</v>
          </cell>
          <cell r="AH378">
            <v>12</v>
          </cell>
          <cell r="AI378">
            <v>4</v>
          </cell>
          <cell r="AJ378">
            <v>12</v>
          </cell>
          <cell r="AK378">
            <v>24</v>
          </cell>
          <cell r="AL378">
            <v>24</v>
          </cell>
          <cell r="AM378">
            <v>24</v>
          </cell>
          <cell r="AN378">
            <v>24</v>
          </cell>
          <cell r="AO378">
            <v>4</v>
          </cell>
          <cell r="AP378">
            <v>12</v>
          </cell>
          <cell r="AQ378">
            <v>4</v>
          </cell>
          <cell r="AR378">
            <v>24</v>
          </cell>
          <cell r="AS378">
            <v>24</v>
          </cell>
          <cell r="AT378">
            <v>24</v>
          </cell>
          <cell r="AU378">
            <v>4</v>
          </cell>
        </row>
        <row r="379">
          <cell r="A379" t="str">
            <v>Synchrony</v>
          </cell>
          <cell r="B379" t="str">
            <v>thifensulfuron</v>
          </cell>
          <cell r="C379" t="str">
            <v>chlorimuron</v>
          </cell>
          <cell r="F379">
            <v>9</v>
          </cell>
          <cell r="G379">
            <v>9</v>
          </cell>
          <cell r="H379">
            <v>3</v>
          </cell>
          <cell r="I379">
            <v>3</v>
          </cell>
          <cell r="J379">
            <v>30</v>
          </cell>
          <cell r="K379">
            <v>18</v>
          </cell>
          <cell r="L379">
            <v>18</v>
          </cell>
          <cell r="M379">
            <v>18</v>
          </cell>
          <cell r="N379">
            <v>9</v>
          </cell>
          <cell r="O379">
            <v>9</v>
          </cell>
          <cell r="P379">
            <v>9</v>
          </cell>
          <cell r="Q379">
            <v>9</v>
          </cell>
          <cell r="R379">
            <v>18</v>
          </cell>
          <cell r="S379">
            <v>18</v>
          </cell>
          <cell r="T379">
            <v>9</v>
          </cell>
          <cell r="U379">
            <v>9</v>
          </cell>
          <cell r="V379">
            <v>18</v>
          </cell>
          <cell r="W379">
            <v>18</v>
          </cell>
          <cell r="X379">
            <v>18</v>
          </cell>
          <cell r="Y379">
            <v>30</v>
          </cell>
          <cell r="Z379">
            <v>18</v>
          </cell>
          <cell r="AA379">
            <v>18</v>
          </cell>
          <cell r="AB379">
            <v>3</v>
          </cell>
          <cell r="AC379">
            <v>9</v>
          </cell>
          <cell r="AD379">
            <v>18</v>
          </cell>
          <cell r="AE379">
            <v>18</v>
          </cell>
          <cell r="AF379">
            <v>9</v>
          </cell>
          <cell r="AG379">
            <v>30</v>
          </cell>
          <cell r="AH379">
            <v>0</v>
          </cell>
          <cell r="AI379">
            <v>3</v>
          </cell>
          <cell r="AJ379">
            <v>9</v>
          </cell>
          <cell r="AK379">
            <v>18</v>
          </cell>
          <cell r="AL379">
            <v>9</v>
          </cell>
          <cell r="AM379">
            <v>9</v>
          </cell>
          <cell r="AN379">
            <v>9</v>
          </cell>
          <cell r="AO379">
            <v>3</v>
          </cell>
          <cell r="AP379">
            <v>9</v>
          </cell>
          <cell r="AQ379">
            <v>3</v>
          </cell>
          <cell r="AR379">
            <v>18</v>
          </cell>
          <cell r="AS379">
            <v>9</v>
          </cell>
          <cell r="AT379">
            <v>18</v>
          </cell>
          <cell r="AU379">
            <v>3</v>
          </cell>
        </row>
        <row r="380">
          <cell r="A380" t="str">
            <v>Synchrony XP</v>
          </cell>
          <cell r="B380" t="str">
            <v>thifensulfuron</v>
          </cell>
          <cell r="C380" t="str">
            <v>chlorimuron</v>
          </cell>
          <cell r="F380">
            <v>9</v>
          </cell>
          <cell r="G380">
            <v>9</v>
          </cell>
          <cell r="H380">
            <v>3</v>
          </cell>
          <cell r="I380">
            <v>3</v>
          </cell>
          <cell r="J380">
            <v>30</v>
          </cell>
          <cell r="K380">
            <v>18</v>
          </cell>
          <cell r="L380">
            <v>18</v>
          </cell>
          <cell r="M380">
            <v>18</v>
          </cell>
          <cell r="N380">
            <v>9</v>
          </cell>
          <cell r="O380">
            <v>9</v>
          </cell>
          <cell r="P380">
            <v>9</v>
          </cell>
          <cell r="Q380">
            <v>9</v>
          </cell>
          <cell r="R380">
            <v>18</v>
          </cell>
          <cell r="S380">
            <v>18</v>
          </cell>
          <cell r="T380">
            <v>15</v>
          </cell>
          <cell r="U380">
            <v>15</v>
          </cell>
          <cell r="V380">
            <v>18</v>
          </cell>
          <cell r="W380">
            <v>18</v>
          </cell>
          <cell r="X380">
            <v>18</v>
          </cell>
          <cell r="Y380">
            <v>30</v>
          </cell>
          <cell r="Z380">
            <v>18</v>
          </cell>
          <cell r="AA380">
            <v>18</v>
          </cell>
          <cell r="AB380">
            <v>3</v>
          </cell>
          <cell r="AC380">
            <v>9</v>
          </cell>
          <cell r="AD380">
            <v>18</v>
          </cell>
          <cell r="AE380">
            <v>18</v>
          </cell>
          <cell r="AF380">
            <v>9</v>
          </cell>
          <cell r="AG380">
            <v>30</v>
          </cell>
          <cell r="AH380">
            <v>0</v>
          </cell>
          <cell r="AI380">
            <v>3</v>
          </cell>
          <cell r="AJ380">
            <v>15</v>
          </cell>
          <cell r="AK380">
            <v>18</v>
          </cell>
          <cell r="AL380">
            <v>9</v>
          </cell>
          <cell r="AM380">
            <v>9</v>
          </cell>
          <cell r="AN380">
            <v>9</v>
          </cell>
          <cell r="AO380">
            <v>3</v>
          </cell>
          <cell r="AP380">
            <v>15</v>
          </cell>
          <cell r="AQ380">
            <v>3</v>
          </cell>
          <cell r="AR380">
            <v>18</v>
          </cell>
          <cell r="AS380">
            <v>9</v>
          </cell>
          <cell r="AT380">
            <v>18</v>
          </cell>
          <cell r="AU380">
            <v>3</v>
          </cell>
        </row>
        <row r="381">
          <cell r="A381" t="str">
            <v>Targa</v>
          </cell>
          <cell r="B381" t="str">
            <v>quizalofop</v>
          </cell>
          <cell r="F381">
            <v>3</v>
          </cell>
          <cell r="G381">
            <v>3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3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3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3</v>
          </cell>
          <cell r="AN381">
            <v>3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3</v>
          </cell>
          <cell r="AT381">
            <v>0</v>
          </cell>
          <cell r="AU381">
            <v>0</v>
          </cell>
        </row>
        <row r="382">
          <cell r="A382" t="str">
            <v>Telar</v>
          </cell>
          <cell r="B382" t="str">
            <v>chlorsulfuron</v>
          </cell>
          <cell r="F382">
            <v>34</v>
          </cell>
          <cell r="G382">
            <v>34</v>
          </cell>
          <cell r="H382">
            <v>4</v>
          </cell>
          <cell r="I382">
            <v>16</v>
          </cell>
          <cell r="J382">
            <v>34</v>
          </cell>
          <cell r="K382">
            <v>34</v>
          </cell>
          <cell r="L382">
            <v>34</v>
          </cell>
          <cell r="M382">
            <v>34</v>
          </cell>
          <cell r="N382">
            <v>24</v>
          </cell>
          <cell r="O382">
            <v>34</v>
          </cell>
          <cell r="P382">
            <v>34</v>
          </cell>
          <cell r="Q382">
            <v>34</v>
          </cell>
          <cell r="R382">
            <v>34</v>
          </cell>
          <cell r="S382">
            <v>22</v>
          </cell>
          <cell r="T382">
            <v>24</v>
          </cell>
          <cell r="U382">
            <v>24</v>
          </cell>
          <cell r="V382">
            <v>34</v>
          </cell>
          <cell r="W382">
            <v>34</v>
          </cell>
          <cell r="X382">
            <v>34</v>
          </cell>
          <cell r="Y382">
            <v>24</v>
          </cell>
          <cell r="Z382">
            <v>34</v>
          </cell>
          <cell r="AA382">
            <v>34</v>
          </cell>
          <cell r="AB382">
            <v>10</v>
          </cell>
          <cell r="AC382">
            <v>34</v>
          </cell>
          <cell r="AD382">
            <v>34</v>
          </cell>
          <cell r="AE382">
            <v>34</v>
          </cell>
          <cell r="AF382">
            <v>34</v>
          </cell>
          <cell r="AG382">
            <v>22</v>
          </cell>
          <cell r="AH382">
            <v>24</v>
          </cell>
          <cell r="AI382">
            <v>4</v>
          </cell>
          <cell r="AJ382">
            <v>24</v>
          </cell>
          <cell r="AK382">
            <v>34</v>
          </cell>
          <cell r="AL382">
            <v>22</v>
          </cell>
          <cell r="AM382">
            <v>34</v>
          </cell>
          <cell r="AN382">
            <v>34</v>
          </cell>
          <cell r="AO382">
            <v>4</v>
          </cell>
          <cell r="AP382">
            <v>12</v>
          </cell>
          <cell r="AQ382">
            <v>4</v>
          </cell>
          <cell r="AR382">
            <v>34</v>
          </cell>
          <cell r="AS382">
            <v>34</v>
          </cell>
          <cell r="AT382">
            <v>34</v>
          </cell>
          <cell r="AU382">
            <v>4</v>
          </cell>
        </row>
        <row r="383">
          <cell r="A383" t="str">
            <v>Thistrol MCPB</v>
          </cell>
          <cell r="B383" t="str">
            <v>MCPB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</row>
        <row r="384">
          <cell r="A384" t="str">
            <v>TopNotch</v>
          </cell>
          <cell r="B384" t="str">
            <v>acetochlor</v>
          </cell>
          <cell r="F384">
            <v>24</v>
          </cell>
          <cell r="G384">
            <v>24</v>
          </cell>
          <cell r="H384">
            <v>4</v>
          </cell>
          <cell r="I384">
            <v>24</v>
          </cell>
          <cell r="J384">
            <v>24</v>
          </cell>
          <cell r="K384">
            <v>24</v>
          </cell>
          <cell r="L384">
            <v>24</v>
          </cell>
          <cell r="M384">
            <v>24</v>
          </cell>
          <cell r="N384">
            <v>0</v>
          </cell>
          <cell r="O384">
            <v>24</v>
          </cell>
          <cell r="P384">
            <v>24</v>
          </cell>
          <cell r="Q384">
            <v>24</v>
          </cell>
          <cell r="R384">
            <v>24</v>
          </cell>
          <cell r="S384">
            <v>24</v>
          </cell>
          <cell r="T384">
            <v>12</v>
          </cell>
          <cell r="U384">
            <v>12</v>
          </cell>
          <cell r="V384">
            <v>24</v>
          </cell>
          <cell r="W384">
            <v>24</v>
          </cell>
          <cell r="X384">
            <v>24</v>
          </cell>
          <cell r="Y384">
            <v>24</v>
          </cell>
          <cell r="Z384">
            <v>24</v>
          </cell>
          <cell r="AA384">
            <v>24</v>
          </cell>
          <cell r="AB384">
            <v>24</v>
          </cell>
          <cell r="AC384">
            <v>24</v>
          </cell>
          <cell r="AD384">
            <v>24</v>
          </cell>
          <cell r="AE384">
            <v>24</v>
          </cell>
          <cell r="AF384">
            <v>24</v>
          </cell>
          <cell r="AG384">
            <v>24</v>
          </cell>
          <cell r="AH384">
            <v>12</v>
          </cell>
          <cell r="AI384">
            <v>4</v>
          </cell>
          <cell r="AJ384">
            <v>12</v>
          </cell>
          <cell r="AK384">
            <v>24</v>
          </cell>
          <cell r="AL384">
            <v>24</v>
          </cell>
          <cell r="AM384">
            <v>24</v>
          </cell>
          <cell r="AN384">
            <v>24</v>
          </cell>
          <cell r="AO384">
            <v>4</v>
          </cell>
          <cell r="AP384">
            <v>12</v>
          </cell>
          <cell r="AQ384">
            <v>4</v>
          </cell>
          <cell r="AR384">
            <v>24</v>
          </cell>
          <cell r="AS384">
            <v>24</v>
          </cell>
          <cell r="AT384">
            <v>24</v>
          </cell>
          <cell r="AU384">
            <v>4</v>
          </cell>
        </row>
        <row r="385">
          <cell r="A385" t="str">
            <v>Tordon</v>
          </cell>
          <cell r="B385" t="str">
            <v>picloram</v>
          </cell>
          <cell r="F385">
            <v>36</v>
          </cell>
          <cell r="G385">
            <v>36</v>
          </cell>
          <cell r="H385">
            <v>12</v>
          </cell>
          <cell r="I385">
            <v>12</v>
          </cell>
          <cell r="J385">
            <v>36</v>
          </cell>
          <cell r="K385">
            <v>36</v>
          </cell>
          <cell r="L385">
            <v>36</v>
          </cell>
          <cell r="M385">
            <v>36</v>
          </cell>
          <cell r="N385">
            <v>24</v>
          </cell>
          <cell r="O385">
            <v>12</v>
          </cell>
          <cell r="P385">
            <v>36</v>
          </cell>
          <cell r="Q385">
            <v>12</v>
          </cell>
          <cell r="R385">
            <v>36</v>
          </cell>
          <cell r="S385">
            <v>36</v>
          </cell>
          <cell r="T385">
            <v>24</v>
          </cell>
          <cell r="U385">
            <v>24</v>
          </cell>
          <cell r="V385">
            <v>36</v>
          </cell>
          <cell r="W385">
            <v>36</v>
          </cell>
          <cell r="X385">
            <v>36</v>
          </cell>
          <cell r="Y385">
            <v>24</v>
          </cell>
          <cell r="Z385">
            <v>36</v>
          </cell>
          <cell r="AA385">
            <v>36</v>
          </cell>
          <cell r="AB385">
            <v>36</v>
          </cell>
          <cell r="AC385">
            <v>12</v>
          </cell>
          <cell r="AD385">
            <v>36</v>
          </cell>
          <cell r="AE385">
            <v>36</v>
          </cell>
          <cell r="AF385">
            <v>36</v>
          </cell>
          <cell r="AG385">
            <v>36</v>
          </cell>
          <cell r="AH385">
            <v>36</v>
          </cell>
          <cell r="AI385">
            <v>12</v>
          </cell>
          <cell r="AJ385">
            <v>24</v>
          </cell>
          <cell r="AK385">
            <v>36</v>
          </cell>
          <cell r="AL385">
            <v>36</v>
          </cell>
          <cell r="AM385">
            <v>36</v>
          </cell>
          <cell r="AN385">
            <v>36</v>
          </cell>
          <cell r="AO385">
            <v>12</v>
          </cell>
          <cell r="AP385">
            <v>24</v>
          </cell>
          <cell r="AQ385">
            <v>12</v>
          </cell>
          <cell r="AR385">
            <v>36</v>
          </cell>
          <cell r="AS385">
            <v>36</v>
          </cell>
          <cell r="AT385">
            <v>36</v>
          </cell>
          <cell r="AU385">
            <v>12</v>
          </cell>
        </row>
        <row r="386">
          <cell r="A386" t="str">
            <v>Transline</v>
          </cell>
          <cell r="B386" t="str">
            <v>clopyralid</v>
          </cell>
          <cell r="F386">
            <v>10.5</v>
          </cell>
          <cell r="G386">
            <v>10.5</v>
          </cell>
          <cell r="H386">
            <v>0</v>
          </cell>
          <cell r="I386">
            <v>0</v>
          </cell>
          <cell r="J386">
            <v>18</v>
          </cell>
          <cell r="K386">
            <v>10.5</v>
          </cell>
          <cell r="L386">
            <v>18</v>
          </cell>
          <cell r="M386">
            <v>18</v>
          </cell>
          <cell r="N386">
            <v>0</v>
          </cell>
          <cell r="O386">
            <v>10.5</v>
          </cell>
          <cell r="P386">
            <v>10.5</v>
          </cell>
          <cell r="Q386">
            <v>10.5</v>
          </cell>
          <cell r="R386">
            <v>10.5</v>
          </cell>
          <cell r="S386">
            <v>18</v>
          </cell>
          <cell r="T386">
            <v>10.5</v>
          </cell>
          <cell r="U386">
            <v>10.5</v>
          </cell>
          <cell r="V386">
            <v>18</v>
          </cell>
          <cell r="W386">
            <v>10.5</v>
          </cell>
          <cell r="X386">
            <v>18</v>
          </cell>
          <cell r="Y386">
            <v>18</v>
          </cell>
          <cell r="Z386">
            <v>10.5</v>
          </cell>
          <cell r="AA386">
            <v>10.5</v>
          </cell>
          <cell r="AB386">
            <v>0</v>
          </cell>
          <cell r="AC386">
            <v>18</v>
          </cell>
          <cell r="AD386">
            <v>10.5</v>
          </cell>
          <cell r="AE386">
            <v>10.5</v>
          </cell>
          <cell r="AF386">
            <v>10.5</v>
          </cell>
          <cell r="AG386">
            <v>10.5</v>
          </cell>
          <cell r="AH386">
            <v>10.5</v>
          </cell>
          <cell r="AI386">
            <v>0</v>
          </cell>
          <cell r="AJ386">
            <v>10.5</v>
          </cell>
          <cell r="AK386">
            <v>10.5</v>
          </cell>
          <cell r="AL386">
            <v>10.5</v>
          </cell>
          <cell r="AM386">
            <v>10.5</v>
          </cell>
          <cell r="AN386">
            <v>10.5</v>
          </cell>
          <cell r="AO386">
            <v>0</v>
          </cell>
          <cell r="AP386">
            <v>10.5</v>
          </cell>
          <cell r="AQ386">
            <v>0</v>
          </cell>
          <cell r="AR386">
            <v>10.5</v>
          </cell>
          <cell r="AS386">
            <v>10.5</v>
          </cell>
          <cell r="AT386">
            <v>10.5</v>
          </cell>
          <cell r="AU386">
            <v>0</v>
          </cell>
        </row>
        <row r="387">
          <cell r="A387" t="str">
            <v>Treflan</v>
          </cell>
          <cell r="B387" t="str">
            <v>trifluralin</v>
          </cell>
          <cell r="F387">
            <v>0</v>
          </cell>
          <cell r="G387">
            <v>0</v>
          </cell>
          <cell r="H387">
            <v>5</v>
          </cell>
          <cell r="I387">
            <v>0</v>
          </cell>
          <cell r="J387">
            <v>5</v>
          </cell>
          <cell r="K387">
            <v>0</v>
          </cell>
          <cell r="L387">
            <v>5</v>
          </cell>
          <cell r="M387">
            <v>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18</v>
          </cell>
          <cell r="U387">
            <v>18</v>
          </cell>
          <cell r="V387">
            <v>5</v>
          </cell>
          <cell r="W387">
            <v>0</v>
          </cell>
          <cell r="X387">
            <v>5</v>
          </cell>
          <cell r="Y387">
            <v>18</v>
          </cell>
          <cell r="Z387">
            <v>0</v>
          </cell>
          <cell r="AA387">
            <v>0</v>
          </cell>
          <cell r="AB387">
            <v>18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5</v>
          </cell>
          <cell r="AJ387">
            <v>18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5</v>
          </cell>
          <cell r="AP387">
            <v>18</v>
          </cell>
          <cell r="AQ387">
            <v>5</v>
          </cell>
          <cell r="AR387">
            <v>0</v>
          </cell>
          <cell r="AS387">
            <v>0</v>
          </cell>
          <cell r="AT387">
            <v>0</v>
          </cell>
          <cell r="AU387">
            <v>5</v>
          </cell>
        </row>
        <row r="388">
          <cell r="A388" t="str">
            <v>Trifluralin</v>
          </cell>
          <cell r="B388" t="str">
            <v>trifluralin</v>
          </cell>
          <cell r="F388">
            <v>0</v>
          </cell>
          <cell r="G388">
            <v>0</v>
          </cell>
          <cell r="H388">
            <v>5</v>
          </cell>
          <cell r="I388">
            <v>0</v>
          </cell>
          <cell r="J388">
            <v>5</v>
          </cell>
          <cell r="K388">
            <v>0</v>
          </cell>
          <cell r="L388">
            <v>5</v>
          </cell>
          <cell r="M388">
            <v>5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18</v>
          </cell>
          <cell r="U388">
            <v>18</v>
          </cell>
          <cell r="V388">
            <v>5</v>
          </cell>
          <cell r="W388">
            <v>0</v>
          </cell>
          <cell r="X388">
            <v>5</v>
          </cell>
          <cell r="Y388">
            <v>18</v>
          </cell>
          <cell r="Z388">
            <v>0</v>
          </cell>
          <cell r="AA388">
            <v>0</v>
          </cell>
          <cell r="AB388">
            <v>18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5</v>
          </cell>
          <cell r="AJ388">
            <v>18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5</v>
          </cell>
          <cell r="AP388">
            <v>18</v>
          </cell>
          <cell r="AQ388">
            <v>5</v>
          </cell>
          <cell r="AR388">
            <v>0</v>
          </cell>
          <cell r="AS388">
            <v>0</v>
          </cell>
          <cell r="AT388">
            <v>0</v>
          </cell>
          <cell r="AU388">
            <v>5</v>
          </cell>
        </row>
        <row r="389">
          <cell r="A389" t="str">
            <v>Valor</v>
          </cell>
          <cell r="B389" t="str">
            <v>flumioxazin</v>
          </cell>
          <cell r="F389">
            <v>10</v>
          </cell>
          <cell r="G389">
            <v>10</v>
          </cell>
          <cell r="H389">
            <v>12</v>
          </cell>
          <cell r="I389">
            <v>4</v>
          </cell>
          <cell r="J389">
            <v>12</v>
          </cell>
          <cell r="K389">
            <v>12</v>
          </cell>
          <cell r="L389">
            <v>12</v>
          </cell>
          <cell r="M389">
            <v>12</v>
          </cell>
          <cell r="N389">
            <v>12</v>
          </cell>
          <cell r="O389">
            <v>12</v>
          </cell>
          <cell r="P389">
            <v>10</v>
          </cell>
          <cell r="Q389">
            <v>4</v>
          </cell>
          <cell r="R389">
            <v>12</v>
          </cell>
          <cell r="S389">
            <v>12</v>
          </cell>
          <cell r="T389">
            <v>12</v>
          </cell>
          <cell r="U389">
            <v>12</v>
          </cell>
          <cell r="V389">
            <v>12</v>
          </cell>
          <cell r="W389">
            <v>12</v>
          </cell>
          <cell r="X389">
            <v>12</v>
          </cell>
          <cell r="Y389">
            <v>12</v>
          </cell>
          <cell r="Z389">
            <v>12</v>
          </cell>
          <cell r="AA389">
            <v>12</v>
          </cell>
          <cell r="AB389">
            <v>10</v>
          </cell>
          <cell r="AC389">
            <v>4</v>
          </cell>
          <cell r="AD389">
            <v>12</v>
          </cell>
          <cell r="AE389">
            <v>12</v>
          </cell>
          <cell r="AF389">
            <v>10</v>
          </cell>
          <cell r="AG389">
            <v>12</v>
          </cell>
          <cell r="AH389">
            <v>0</v>
          </cell>
          <cell r="AI389">
            <v>2</v>
          </cell>
          <cell r="AJ389">
            <v>12</v>
          </cell>
          <cell r="AK389">
            <v>10</v>
          </cell>
          <cell r="AL389">
            <v>2</v>
          </cell>
          <cell r="AM389">
            <v>10</v>
          </cell>
          <cell r="AN389">
            <v>10</v>
          </cell>
          <cell r="AO389">
            <v>12</v>
          </cell>
          <cell r="AP389">
            <v>12</v>
          </cell>
          <cell r="AQ389">
            <v>12</v>
          </cell>
          <cell r="AR389">
            <v>12</v>
          </cell>
          <cell r="AS389">
            <v>10</v>
          </cell>
          <cell r="AT389">
            <v>12</v>
          </cell>
          <cell r="AU389">
            <v>2</v>
          </cell>
        </row>
        <row r="390">
          <cell r="A390" t="str">
            <v>Velpar</v>
          </cell>
          <cell r="B390" t="str">
            <v>hexazinone</v>
          </cell>
          <cell r="F390">
            <v>24</v>
          </cell>
          <cell r="G390">
            <v>24</v>
          </cell>
          <cell r="H390">
            <v>24</v>
          </cell>
          <cell r="I390">
            <v>24</v>
          </cell>
          <cell r="J390">
            <v>24</v>
          </cell>
          <cell r="K390">
            <v>24</v>
          </cell>
          <cell r="L390">
            <v>24</v>
          </cell>
          <cell r="M390">
            <v>24</v>
          </cell>
          <cell r="N390">
            <v>12</v>
          </cell>
          <cell r="O390">
            <v>24</v>
          </cell>
          <cell r="P390">
            <v>24</v>
          </cell>
          <cell r="Q390">
            <v>24</v>
          </cell>
          <cell r="R390">
            <v>24</v>
          </cell>
          <cell r="S390">
            <v>24</v>
          </cell>
          <cell r="T390">
            <v>24</v>
          </cell>
          <cell r="U390">
            <v>24</v>
          </cell>
          <cell r="V390">
            <v>24</v>
          </cell>
          <cell r="W390">
            <v>24</v>
          </cell>
          <cell r="X390">
            <v>24</v>
          </cell>
          <cell r="Y390">
            <v>24</v>
          </cell>
          <cell r="Z390">
            <v>24</v>
          </cell>
          <cell r="AA390">
            <v>24</v>
          </cell>
          <cell r="AB390">
            <v>24</v>
          </cell>
          <cell r="AC390">
            <v>24</v>
          </cell>
          <cell r="AD390">
            <v>12</v>
          </cell>
          <cell r="AE390">
            <v>24</v>
          </cell>
          <cell r="AF390">
            <v>24</v>
          </cell>
          <cell r="AG390">
            <v>24</v>
          </cell>
          <cell r="AH390">
            <v>24</v>
          </cell>
          <cell r="AI390">
            <v>24</v>
          </cell>
          <cell r="AJ390">
            <v>24</v>
          </cell>
          <cell r="AK390">
            <v>24</v>
          </cell>
          <cell r="AL390">
            <v>24</v>
          </cell>
          <cell r="AM390">
            <v>24</v>
          </cell>
          <cell r="AN390">
            <v>24</v>
          </cell>
          <cell r="AO390">
            <v>24</v>
          </cell>
          <cell r="AP390">
            <v>24</v>
          </cell>
          <cell r="AQ390">
            <v>24</v>
          </cell>
          <cell r="AR390">
            <v>24</v>
          </cell>
          <cell r="AS390">
            <v>24</v>
          </cell>
          <cell r="AT390">
            <v>24</v>
          </cell>
          <cell r="AU390">
            <v>24</v>
          </cell>
        </row>
        <row r="391">
          <cell r="A391" t="str">
            <v>Volley</v>
          </cell>
          <cell r="B391" t="str">
            <v>acetochlor</v>
          </cell>
          <cell r="F391">
            <v>24</v>
          </cell>
          <cell r="G391">
            <v>24</v>
          </cell>
          <cell r="H391">
            <v>4</v>
          </cell>
          <cell r="I391">
            <v>24</v>
          </cell>
          <cell r="J391">
            <v>24</v>
          </cell>
          <cell r="K391">
            <v>24</v>
          </cell>
          <cell r="L391">
            <v>24</v>
          </cell>
          <cell r="M391">
            <v>24</v>
          </cell>
          <cell r="N391">
            <v>0</v>
          </cell>
          <cell r="O391">
            <v>24</v>
          </cell>
          <cell r="P391">
            <v>24</v>
          </cell>
          <cell r="Q391">
            <v>24</v>
          </cell>
          <cell r="R391">
            <v>24</v>
          </cell>
          <cell r="S391">
            <v>24</v>
          </cell>
          <cell r="T391">
            <v>12</v>
          </cell>
          <cell r="U391">
            <v>12</v>
          </cell>
          <cell r="V391">
            <v>24</v>
          </cell>
          <cell r="W391">
            <v>24</v>
          </cell>
          <cell r="X391">
            <v>24</v>
          </cell>
          <cell r="Y391">
            <v>24</v>
          </cell>
          <cell r="Z391">
            <v>24</v>
          </cell>
          <cell r="AA391">
            <v>24</v>
          </cell>
          <cell r="AB391">
            <v>24</v>
          </cell>
          <cell r="AC391">
            <v>24</v>
          </cell>
          <cell r="AD391">
            <v>24</v>
          </cell>
          <cell r="AE391">
            <v>24</v>
          </cell>
          <cell r="AF391">
            <v>24</v>
          </cell>
          <cell r="AG391">
            <v>24</v>
          </cell>
          <cell r="AH391">
            <v>12</v>
          </cell>
          <cell r="AI391">
            <v>4</v>
          </cell>
          <cell r="AJ391">
            <v>12</v>
          </cell>
          <cell r="AK391">
            <v>12</v>
          </cell>
          <cell r="AL391">
            <v>24</v>
          </cell>
          <cell r="AM391">
            <v>24</v>
          </cell>
          <cell r="AN391">
            <v>24</v>
          </cell>
          <cell r="AO391">
            <v>4</v>
          </cell>
          <cell r="AP391">
            <v>12</v>
          </cell>
          <cell r="AQ391">
            <v>4</v>
          </cell>
          <cell r="AR391">
            <v>24</v>
          </cell>
          <cell r="AS391">
            <v>24</v>
          </cell>
          <cell r="AT391">
            <v>24</v>
          </cell>
          <cell r="AU391">
            <v>4</v>
          </cell>
        </row>
        <row r="392">
          <cell r="A392" t="str">
            <v>Weedmaster</v>
          </cell>
          <cell r="B392" t="str">
            <v>dicamba</v>
          </cell>
          <cell r="C392" t="str">
            <v>2,4-D</v>
          </cell>
          <cell r="F392">
            <v>4</v>
          </cell>
          <cell r="G392">
            <v>4</v>
          </cell>
          <cell r="H392">
            <v>4</v>
          </cell>
          <cell r="I392">
            <v>2</v>
          </cell>
          <cell r="J392">
            <v>4</v>
          </cell>
          <cell r="K392">
            <v>4</v>
          </cell>
          <cell r="L392">
            <v>4</v>
          </cell>
          <cell r="M392">
            <v>4</v>
          </cell>
          <cell r="N392">
            <v>2</v>
          </cell>
          <cell r="O392">
            <v>4</v>
          </cell>
          <cell r="P392">
            <v>4</v>
          </cell>
          <cell r="Q392">
            <v>4</v>
          </cell>
          <cell r="R392">
            <v>4</v>
          </cell>
          <cell r="S392">
            <v>4</v>
          </cell>
          <cell r="T392">
            <v>2</v>
          </cell>
          <cell r="U392">
            <v>2</v>
          </cell>
          <cell r="V392">
            <v>4</v>
          </cell>
          <cell r="W392">
            <v>4</v>
          </cell>
          <cell r="X392">
            <v>4</v>
          </cell>
          <cell r="Y392">
            <v>2</v>
          </cell>
          <cell r="Z392">
            <v>4</v>
          </cell>
          <cell r="AA392">
            <v>4</v>
          </cell>
          <cell r="AB392">
            <v>2</v>
          </cell>
          <cell r="AC392">
            <v>4</v>
          </cell>
          <cell r="AD392">
            <v>4</v>
          </cell>
          <cell r="AE392">
            <v>4</v>
          </cell>
          <cell r="AF392">
            <v>4</v>
          </cell>
          <cell r="AG392">
            <v>4</v>
          </cell>
          <cell r="AH392">
            <v>4</v>
          </cell>
          <cell r="AI392">
            <v>2</v>
          </cell>
          <cell r="AJ392">
            <v>2</v>
          </cell>
          <cell r="AK392">
            <v>4</v>
          </cell>
          <cell r="AL392">
            <v>4</v>
          </cell>
          <cell r="AM392">
            <v>4</v>
          </cell>
          <cell r="AN392">
            <v>4</v>
          </cell>
          <cell r="AO392">
            <v>2</v>
          </cell>
          <cell r="AP392">
            <v>2</v>
          </cell>
          <cell r="AQ392">
            <v>2</v>
          </cell>
          <cell r="AR392">
            <v>4</v>
          </cell>
          <cell r="AS392">
            <v>4</v>
          </cell>
          <cell r="AT392">
            <v>4</v>
          </cell>
          <cell r="AU392">
            <v>2</v>
          </cell>
        </row>
        <row r="393">
          <cell r="A393" t="str">
            <v>WideMatch</v>
          </cell>
          <cell r="B393" t="str">
            <v>clopyralid</v>
          </cell>
          <cell r="C393" t="str">
            <v>fluroxypyr</v>
          </cell>
          <cell r="F393">
            <v>12</v>
          </cell>
          <cell r="G393">
            <v>12</v>
          </cell>
          <cell r="H393">
            <v>12</v>
          </cell>
          <cell r="I393">
            <v>0</v>
          </cell>
          <cell r="J393">
            <v>12</v>
          </cell>
          <cell r="K393">
            <v>4</v>
          </cell>
          <cell r="L393">
            <v>12</v>
          </cell>
          <cell r="M393">
            <v>12</v>
          </cell>
          <cell r="N393">
            <v>0</v>
          </cell>
          <cell r="O393">
            <v>12</v>
          </cell>
          <cell r="P393">
            <v>12</v>
          </cell>
          <cell r="Q393">
            <v>12</v>
          </cell>
          <cell r="R393">
            <v>4</v>
          </cell>
          <cell r="S393">
            <v>4</v>
          </cell>
          <cell r="T393">
            <v>12</v>
          </cell>
          <cell r="U393">
            <v>12</v>
          </cell>
          <cell r="V393">
            <v>12</v>
          </cell>
          <cell r="W393">
            <v>4</v>
          </cell>
          <cell r="X393">
            <v>18</v>
          </cell>
          <cell r="Y393">
            <v>12</v>
          </cell>
          <cell r="Z393">
            <v>4</v>
          </cell>
          <cell r="AA393">
            <v>4</v>
          </cell>
          <cell r="AB393">
            <v>0</v>
          </cell>
          <cell r="AC393">
            <v>18</v>
          </cell>
          <cell r="AD393">
            <v>4</v>
          </cell>
          <cell r="AE393">
            <v>4</v>
          </cell>
          <cell r="AF393">
            <v>12</v>
          </cell>
          <cell r="AG393">
            <v>18</v>
          </cell>
          <cell r="AH393">
            <v>12</v>
          </cell>
          <cell r="AI393">
            <v>0</v>
          </cell>
          <cell r="AJ393">
            <v>12</v>
          </cell>
          <cell r="AK393">
            <v>4</v>
          </cell>
          <cell r="AL393">
            <v>12</v>
          </cell>
          <cell r="AM393">
            <v>12</v>
          </cell>
          <cell r="AN393">
            <v>12</v>
          </cell>
          <cell r="AO393">
            <v>0</v>
          </cell>
          <cell r="AP393">
            <v>12</v>
          </cell>
          <cell r="AQ393">
            <v>0</v>
          </cell>
          <cell r="AR393">
            <v>4</v>
          </cell>
          <cell r="AS393">
            <v>12</v>
          </cell>
          <cell r="AT393">
            <v>4</v>
          </cell>
          <cell r="AU393">
            <v>0</v>
          </cell>
        </row>
        <row r="394">
          <cell r="A394" t="str">
            <v>Yukon</v>
          </cell>
          <cell r="B394" t="str">
            <v>halosulfuron</v>
          </cell>
          <cell r="C394" t="str">
            <v>dicamba</v>
          </cell>
          <cell r="F394">
            <v>9</v>
          </cell>
          <cell r="G394">
            <v>9</v>
          </cell>
          <cell r="H394">
            <v>2</v>
          </cell>
          <cell r="I394">
            <v>2</v>
          </cell>
          <cell r="K394">
            <v>15</v>
          </cell>
          <cell r="N394">
            <v>1</v>
          </cell>
          <cell r="O394">
            <v>9</v>
          </cell>
          <cell r="P394">
            <v>9</v>
          </cell>
          <cell r="Q394">
            <v>9</v>
          </cell>
          <cell r="R394">
            <v>15</v>
          </cell>
          <cell r="T394">
            <v>2</v>
          </cell>
          <cell r="U394">
            <v>2</v>
          </cell>
          <cell r="W394">
            <v>15</v>
          </cell>
          <cell r="Y394">
            <v>2</v>
          </cell>
          <cell r="Z394">
            <v>15</v>
          </cell>
          <cell r="AA394">
            <v>15</v>
          </cell>
          <cell r="AB394">
            <v>2</v>
          </cell>
          <cell r="AC394">
            <v>9</v>
          </cell>
          <cell r="AD394">
            <v>15</v>
          </cell>
          <cell r="AE394">
            <v>15</v>
          </cell>
          <cell r="AF394">
            <v>9</v>
          </cell>
          <cell r="AH394">
            <v>9</v>
          </cell>
          <cell r="AI394">
            <v>2</v>
          </cell>
          <cell r="AJ394">
            <v>2</v>
          </cell>
          <cell r="AK394">
            <v>15</v>
          </cell>
          <cell r="AL394">
            <v>18</v>
          </cell>
          <cell r="AM394">
            <v>9</v>
          </cell>
          <cell r="AN394">
            <v>9</v>
          </cell>
          <cell r="AO394">
            <v>2</v>
          </cell>
          <cell r="AP394">
            <v>2</v>
          </cell>
          <cell r="AQ394">
            <v>2</v>
          </cell>
          <cell r="AR394">
            <v>15</v>
          </cell>
          <cell r="AS394">
            <v>9</v>
          </cell>
          <cell r="AT394">
            <v>15</v>
          </cell>
          <cell r="AU394">
            <v>2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AD42"/>
  <sheetViews>
    <sheetView showGridLines="0" tabSelected="1" zoomScaleNormal="100" workbookViewId="0">
      <selection activeCell="AE34" sqref="AE34"/>
    </sheetView>
  </sheetViews>
  <sheetFormatPr defaultRowHeight="12.75" x14ac:dyDescent="0.2"/>
  <cols>
    <col min="1" max="1" width="1.42578125" customWidth="1"/>
    <col min="2" max="2" width="11.7109375" customWidth="1"/>
    <col min="3" max="3" width="11.140625" customWidth="1"/>
    <col min="4" max="4" width="3.28515625" customWidth="1"/>
    <col min="5" max="5" width="0.7109375" style="15" customWidth="1"/>
    <col min="6" max="6" width="3.7109375" customWidth="1"/>
    <col min="7" max="7" width="5" customWidth="1"/>
    <col min="8" max="8" width="8.85546875" customWidth="1"/>
    <col min="9" max="9" width="8.140625" customWidth="1"/>
    <col min="10" max="12" width="9" customWidth="1"/>
    <col min="13" max="13" width="6.7109375" customWidth="1"/>
    <col min="14" max="14" width="8" customWidth="1"/>
    <col min="15" max="15" width="9.5703125" customWidth="1"/>
    <col min="16" max="16" width="13.140625" customWidth="1"/>
    <col min="17" max="17" width="16.5703125" customWidth="1"/>
    <col min="18" max="27" width="16.42578125" hidden="1" customWidth="1"/>
    <col min="28" max="28" width="1.7109375" hidden="1" customWidth="1"/>
    <col min="29" max="29" width="16.42578125" customWidth="1"/>
    <col min="30" max="31" width="10.140625" customWidth="1"/>
  </cols>
  <sheetData>
    <row r="1" spans="1:19" ht="15.75" x14ac:dyDescent="0.25">
      <c r="A1" s="1"/>
      <c r="B1" s="170" t="s">
        <v>11</v>
      </c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</row>
    <row r="2" spans="1:19" ht="10.5" customHeight="1" x14ac:dyDescent="0.2">
      <c r="A2" s="1"/>
      <c r="B2" s="1"/>
      <c r="C2" s="1"/>
      <c r="D2" s="1"/>
      <c r="E2" s="13"/>
      <c r="F2" s="1"/>
      <c r="G2" s="1"/>
      <c r="H2" s="1"/>
      <c r="I2" s="1"/>
      <c r="J2" s="1"/>
      <c r="K2" s="1"/>
      <c r="L2" s="1"/>
      <c r="M2" s="1"/>
    </row>
    <row r="3" spans="1:19" ht="15.75" customHeight="1" x14ac:dyDescent="0.2">
      <c r="A3" s="2"/>
      <c r="B3" s="3" t="s">
        <v>624</v>
      </c>
      <c r="C3" s="193"/>
      <c r="D3" s="193"/>
      <c r="E3" s="193"/>
      <c r="F3" s="193"/>
      <c r="G3" s="193"/>
      <c r="H3" s="193"/>
      <c r="J3" s="4"/>
      <c r="K3" s="4" t="s">
        <v>627</v>
      </c>
      <c r="L3" s="4"/>
      <c r="M3" s="226"/>
      <c r="N3" s="226"/>
      <c r="O3" s="226"/>
      <c r="P3" s="160"/>
      <c r="Q3" s="154"/>
    </row>
    <row r="4" spans="1:19" ht="16.5" customHeight="1" x14ac:dyDescent="0.2">
      <c r="A4" s="2"/>
      <c r="B4" s="3" t="s">
        <v>625</v>
      </c>
      <c r="C4" s="157"/>
      <c r="D4" s="157"/>
      <c r="E4" s="157"/>
      <c r="F4" s="157"/>
      <c r="G4" s="158"/>
      <c r="H4" s="159"/>
      <c r="I4" s="153"/>
      <c r="J4" s="153"/>
      <c r="K4" s="4" t="s">
        <v>628</v>
      </c>
      <c r="L4" s="153"/>
      <c r="M4" s="227"/>
      <c r="N4" s="227"/>
      <c r="O4" s="227"/>
      <c r="P4" s="227"/>
      <c r="Q4" s="227"/>
    </row>
    <row r="5" spans="1:19" ht="15.75" customHeight="1" x14ac:dyDescent="0.2">
      <c r="A5" s="2"/>
      <c r="B5" s="3" t="s">
        <v>626</v>
      </c>
      <c r="C5" s="169"/>
      <c r="D5" s="169"/>
      <c r="E5" s="169"/>
      <c r="F5" s="169"/>
      <c r="G5" s="169"/>
      <c r="H5" s="169"/>
      <c r="J5" s="4"/>
      <c r="K5" s="4" t="s">
        <v>0</v>
      </c>
      <c r="L5" s="4"/>
      <c r="M5" s="193"/>
      <c r="N5" s="193"/>
      <c r="O5" s="193"/>
      <c r="P5" s="193"/>
      <c r="Q5" s="193"/>
    </row>
    <row r="6" spans="1:19" ht="7.5" customHeight="1" x14ac:dyDescent="0.2">
      <c r="A6" s="1"/>
      <c r="B6" s="5"/>
      <c r="C6" s="5"/>
      <c r="D6" s="5"/>
      <c r="E6" s="14"/>
      <c r="F6" s="5"/>
      <c r="G6" s="5"/>
      <c r="H6" s="5"/>
      <c r="I6" s="5"/>
      <c r="J6" s="5"/>
      <c r="K6" s="5"/>
      <c r="L6" s="5"/>
      <c r="M6" s="5"/>
      <c r="N6" s="5"/>
    </row>
    <row r="7" spans="1:19" x14ac:dyDescent="0.2">
      <c r="A7" s="1"/>
      <c r="B7" s="6"/>
      <c r="C7" s="17"/>
      <c r="D7" s="5"/>
      <c r="E7" s="14"/>
      <c r="F7" s="5"/>
      <c r="G7" s="197" t="s">
        <v>1</v>
      </c>
      <c r="H7" s="197"/>
      <c r="I7" s="197"/>
      <c r="J7" s="197"/>
      <c r="K7" s="197"/>
      <c r="L7" s="197"/>
      <c r="M7" s="197"/>
      <c r="O7" s="40"/>
      <c r="P7" s="39" t="s">
        <v>2</v>
      </c>
      <c r="Q7" s="7"/>
    </row>
    <row r="8" spans="1:19" ht="15.75" customHeight="1" x14ac:dyDescent="0.2">
      <c r="A8" s="8"/>
      <c r="B8" s="194" t="s">
        <v>3</v>
      </c>
      <c r="C8" s="195"/>
      <c r="D8" s="195"/>
      <c r="E8" s="25"/>
      <c r="F8" s="9"/>
      <c r="G8" s="196"/>
      <c r="H8" s="196"/>
      <c r="I8" s="196"/>
      <c r="J8" s="196"/>
      <c r="K8" s="196"/>
      <c r="L8" s="196"/>
      <c r="M8" s="196"/>
      <c r="N8" s="192"/>
      <c r="O8" s="192"/>
      <c r="P8" s="192"/>
      <c r="Q8" s="192"/>
    </row>
    <row r="9" spans="1:19" ht="15.75" customHeight="1" x14ac:dyDescent="0.2">
      <c r="A9" s="8"/>
      <c r="B9" s="194" t="s">
        <v>111</v>
      </c>
      <c r="C9" s="195"/>
      <c r="D9" s="195"/>
      <c r="E9" s="195"/>
      <c r="F9" s="10"/>
      <c r="G9" s="190"/>
      <c r="H9" s="190"/>
      <c r="I9" s="190"/>
      <c r="J9" s="190"/>
      <c r="K9" s="190"/>
      <c r="L9" s="190"/>
      <c r="M9" s="190"/>
      <c r="N9" s="192"/>
      <c r="O9" s="192"/>
      <c r="P9" s="192"/>
      <c r="Q9" s="192"/>
    </row>
    <row r="10" spans="1:19" ht="15.75" customHeight="1" x14ac:dyDescent="0.2">
      <c r="A10" s="8"/>
      <c r="B10" s="194" t="s">
        <v>4</v>
      </c>
      <c r="C10" s="195"/>
      <c r="D10" s="195"/>
      <c r="E10" s="26"/>
      <c r="F10" s="10"/>
      <c r="G10" s="190" t="s">
        <v>149</v>
      </c>
      <c r="H10" s="190"/>
      <c r="I10" s="190"/>
      <c r="J10" s="190"/>
      <c r="K10" s="190"/>
      <c r="L10" s="190"/>
      <c r="M10" s="190"/>
      <c r="N10" s="192"/>
      <c r="O10" s="192"/>
      <c r="P10" s="192"/>
      <c r="Q10" s="192"/>
      <c r="S10" t="s">
        <v>608</v>
      </c>
    </row>
    <row r="11" spans="1:19" ht="15.75" customHeight="1" x14ac:dyDescent="0.2">
      <c r="A11" s="8"/>
      <c r="B11" s="20" t="s">
        <v>5</v>
      </c>
      <c r="C11" s="27"/>
      <c r="D11" s="27"/>
      <c r="E11" s="26"/>
      <c r="F11" s="10"/>
      <c r="G11" s="200"/>
      <c r="H11" s="200"/>
      <c r="I11" s="200"/>
      <c r="J11" s="200"/>
      <c r="K11" s="200"/>
      <c r="L11" s="200"/>
      <c r="M11" s="200"/>
      <c r="N11" s="192"/>
      <c r="O11" s="192"/>
      <c r="P11" s="192"/>
      <c r="Q11" s="192"/>
    </row>
    <row r="12" spans="1:19" ht="27.75" customHeight="1" x14ac:dyDescent="0.2">
      <c r="A12" s="8"/>
      <c r="B12" s="194" t="s">
        <v>103</v>
      </c>
      <c r="C12" s="195"/>
      <c r="D12" s="195"/>
      <c r="E12" s="26"/>
      <c r="F12" s="10"/>
      <c r="G12" s="190" t="s">
        <v>138</v>
      </c>
      <c r="H12" s="190"/>
      <c r="I12" s="190"/>
      <c r="J12" s="190"/>
      <c r="K12" s="190"/>
      <c r="L12" s="190"/>
      <c r="M12" s="190"/>
      <c r="N12" s="192"/>
      <c r="O12" s="192"/>
      <c r="P12" s="192"/>
      <c r="Q12" s="192"/>
    </row>
    <row r="13" spans="1:19" ht="15.75" customHeight="1" x14ac:dyDescent="0.2">
      <c r="A13" s="8"/>
      <c r="B13" s="201" t="s">
        <v>201</v>
      </c>
      <c r="C13" s="202"/>
      <c r="D13" s="202"/>
      <c r="E13" s="202"/>
      <c r="F13" s="203"/>
      <c r="G13" s="204">
        <v>44635</v>
      </c>
      <c r="H13" s="204"/>
      <c r="I13" s="204"/>
      <c r="J13" s="204"/>
      <c r="K13" s="204"/>
      <c r="L13" s="204"/>
      <c r="M13" s="204"/>
      <c r="N13" s="192"/>
      <c r="O13" s="192"/>
      <c r="P13" s="192"/>
      <c r="Q13" s="192"/>
    </row>
    <row r="14" spans="1:19" ht="15.75" customHeight="1" x14ac:dyDescent="0.2">
      <c r="A14" s="8"/>
      <c r="B14" s="201" t="s">
        <v>200</v>
      </c>
      <c r="C14" s="202"/>
      <c r="D14" s="202"/>
      <c r="E14" s="202"/>
      <c r="F14" s="203"/>
      <c r="G14" s="207"/>
      <c r="H14" s="207"/>
      <c r="I14" s="207"/>
      <c r="J14" s="207"/>
      <c r="K14" s="207"/>
      <c r="L14" s="207"/>
      <c r="M14" s="207"/>
      <c r="N14" s="192"/>
      <c r="O14" s="192"/>
      <c r="P14" s="192"/>
      <c r="Q14" s="192"/>
    </row>
    <row r="15" spans="1:19" ht="15.75" customHeight="1" x14ac:dyDescent="0.2">
      <c r="A15" s="8"/>
      <c r="B15" s="194" t="s">
        <v>104</v>
      </c>
      <c r="C15" s="195"/>
      <c r="D15" s="195"/>
      <c r="E15" s="26"/>
      <c r="F15" s="10"/>
      <c r="G15" s="190" t="s">
        <v>108</v>
      </c>
      <c r="H15" s="190"/>
      <c r="I15" s="190"/>
      <c r="J15" s="190"/>
      <c r="K15" s="190"/>
      <c r="L15" s="190"/>
      <c r="M15" s="190"/>
      <c r="N15" s="192"/>
      <c r="O15" s="192"/>
      <c r="P15" s="192"/>
      <c r="Q15" s="192"/>
    </row>
    <row r="16" spans="1:19" x14ac:dyDescent="0.2">
      <c r="A16" s="1"/>
      <c r="B16" s="213" t="s">
        <v>347</v>
      </c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</row>
    <row r="17" spans="1:30" ht="13.5" customHeight="1" x14ac:dyDescent="0.2">
      <c r="A17" s="1"/>
      <c r="D17" s="33"/>
      <c r="I17" s="198" t="s">
        <v>157</v>
      </c>
      <c r="J17" s="198"/>
      <c r="K17" s="198"/>
      <c r="L17" s="198"/>
      <c r="M17" s="198"/>
      <c r="N17" s="199" t="s">
        <v>345</v>
      </c>
      <c r="O17" s="199"/>
      <c r="Q17" s="37"/>
      <c r="R17" s="37"/>
    </row>
    <row r="18" spans="1:30" ht="15.75" customHeight="1" x14ac:dyDescent="0.2">
      <c r="A18" s="1"/>
      <c r="B18" s="189" t="s">
        <v>155</v>
      </c>
      <c r="C18" s="189"/>
      <c r="D18" s="189"/>
      <c r="E18" s="189"/>
      <c r="F18" s="189"/>
      <c r="G18" s="191" t="s">
        <v>162</v>
      </c>
      <c r="H18" s="191"/>
      <c r="I18" s="188"/>
      <c r="J18" s="188"/>
      <c r="K18" s="188"/>
      <c r="L18" s="188"/>
      <c r="M18" s="188"/>
      <c r="N18" s="186"/>
      <c r="O18" s="186"/>
      <c r="Q18" s="38"/>
      <c r="R18" s="38"/>
      <c r="S18">
        <f>CropTable(G21)</f>
        <v>0</v>
      </c>
      <c r="U18" s="42"/>
    </row>
    <row r="19" spans="1:30" ht="15.75" customHeight="1" x14ac:dyDescent="0.2">
      <c r="A19" s="1"/>
      <c r="B19" s="189"/>
      <c r="C19" s="189"/>
      <c r="D19" s="189"/>
      <c r="E19" s="189"/>
      <c r="F19" s="189"/>
      <c r="G19" s="187"/>
      <c r="H19" s="187"/>
      <c r="I19" s="188"/>
      <c r="J19" s="188"/>
      <c r="K19" s="188"/>
      <c r="L19" s="188"/>
      <c r="M19" s="188"/>
      <c r="N19" s="186"/>
      <c r="O19" s="186"/>
      <c r="Q19" s="38"/>
      <c r="R19" s="38"/>
    </row>
    <row r="20" spans="1:30" ht="15.75" customHeight="1" x14ac:dyDescent="0.2">
      <c r="A20" s="1"/>
      <c r="B20" s="145"/>
      <c r="C20" s="145"/>
      <c r="D20" s="145"/>
      <c r="E20" s="146"/>
      <c r="F20" s="147"/>
      <c r="G20" s="145"/>
      <c r="H20" s="145"/>
      <c r="I20" s="145"/>
      <c r="J20" s="145"/>
      <c r="K20" s="145"/>
      <c r="L20" s="145"/>
      <c r="M20" s="146"/>
      <c r="N20" s="146"/>
      <c r="O20" s="146"/>
      <c r="P20" s="36"/>
      <c r="Q20" s="24"/>
      <c r="R20" s="24"/>
    </row>
    <row r="21" spans="1:30" ht="15.75" customHeight="1" x14ac:dyDescent="0.2">
      <c r="A21" s="1"/>
      <c r="B21" s="189" t="s">
        <v>156</v>
      </c>
      <c r="C21" s="189"/>
      <c r="D21" s="189"/>
      <c r="E21" s="189"/>
      <c r="F21" s="189"/>
      <c r="G21" s="191"/>
      <c r="H21" s="191"/>
      <c r="I21" s="188"/>
      <c r="J21" s="188"/>
      <c r="K21" s="188"/>
      <c r="L21" s="188"/>
      <c r="M21" s="188"/>
      <c r="N21" s="186"/>
      <c r="O21" s="186"/>
      <c r="P21" s="34"/>
      <c r="Q21" s="38"/>
      <c r="R21" s="38"/>
      <c r="S21" t="str">
        <f>CropTable(G18)</f>
        <v>SmallGrain</v>
      </c>
    </row>
    <row r="22" spans="1:30" ht="15.75" customHeight="1" x14ac:dyDescent="0.2">
      <c r="A22" s="1"/>
      <c r="B22" s="189"/>
      <c r="C22" s="189"/>
      <c r="D22" s="189"/>
      <c r="E22" s="189"/>
      <c r="F22" s="189"/>
      <c r="G22" s="187"/>
      <c r="H22" s="187"/>
      <c r="I22" s="188"/>
      <c r="J22" s="188"/>
      <c r="K22" s="188"/>
      <c r="L22" s="188"/>
      <c r="M22" s="188"/>
      <c r="N22" s="186"/>
      <c r="O22" s="186"/>
      <c r="P22" s="34"/>
      <c r="Q22" s="38"/>
      <c r="R22" s="38"/>
      <c r="U22" s="42"/>
    </row>
    <row r="23" spans="1:30" ht="8.25" customHeight="1" x14ac:dyDescent="0.2">
      <c r="A23" s="8"/>
      <c r="B23" s="28"/>
      <c r="C23" s="28"/>
      <c r="D23" s="28"/>
      <c r="E23" s="29"/>
      <c r="F23" s="32"/>
      <c r="G23" s="30"/>
      <c r="H23" s="30"/>
      <c r="I23" s="30"/>
      <c r="J23" s="31"/>
      <c r="K23" s="31"/>
      <c r="L23" s="31"/>
      <c r="M23" s="31"/>
      <c r="N23" s="31"/>
      <c r="O23" s="24"/>
      <c r="P23" s="24"/>
      <c r="Q23" s="24"/>
      <c r="R23" s="24"/>
    </row>
    <row r="24" spans="1:30" ht="15" customHeight="1" x14ac:dyDescent="0.2">
      <c r="A24" s="1"/>
      <c r="B24" s="228" t="s">
        <v>167</v>
      </c>
      <c r="C24" s="229"/>
      <c r="D24" s="229"/>
      <c r="E24" s="229"/>
      <c r="F24" s="229"/>
      <c r="G24" s="229"/>
      <c r="H24" s="229"/>
      <c r="I24" s="229"/>
      <c r="J24" s="229"/>
      <c r="K24" s="229"/>
      <c r="L24" s="229"/>
      <c r="M24" s="229"/>
      <c r="N24" s="229"/>
      <c r="O24" s="229"/>
      <c r="P24" s="229"/>
      <c r="Q24" s="230"/>
    </row>
    <row r="25" spans="1:30" ht="15" customHeight="1" x14ac:dyDescent="0.2">
      <c r="A25" s="2"/>
      <c r="B25" s="177" t="s">
        <v>6</v>
      </c>
      <c r="C25" s="178"/>
      <c r="D25" s="217" t="s">
        <v>130</v>
      </c>
      <c r="E25" s="217"/>
      <c r="F25" s="217"/>
      <c r="G25" s="217"/>
      <c r="H25" s="183" t="s">
        <v>116</v>
      </c>
      <c r="I25" s="183" t="s">
        <v>8</v>
      </c>
      <c r="J25" s="183" t="s">
        <v>128</v>
      </c>
      <c r="K25" s="183" t="s">
        <v>622</v>
      </c>
      <c r="L25" s="183" t="s">
        <v>623</v>
      </c>
      <c r="M25" s="183" t="s">
        <v>7</v>
      </c>
      <c r="N25" s="183" t="s">
        <v>129</v>
      </c>
      <c r="O25" s="183" t="s">
        <v>154</v>
      </c>
      <c r="P25" s="217" t="s">
        <v>241</v>
      </c>
      <c r="Q25" s="217"/>
      <c r="R25" s="16"/>
    </row>
    <row r="26" spans="1:30" ht="15" customHeight="1" x14ac:dyDescent="0.2">
      <c r="A26" s="2"/>
      <c r="B26" s="179"/>
      <c r="C26" s="180"/>
      <c r="D26" s="217"/>
      <c r="E26" s="217"/>
      <c r="F26" s="217"/>
      <c r="G26" s="217"/>
      <c r="H26" s="184"/>
      <c r="I26" s="184"/>
      <c r="J26" s="184"/>
      <c r="K26" s="184"/>
      <c r="L26" s="184"/>
      <c r="M26" s="184"/>
      <c r="N26" s="184"/>
      <c r="O26" s="184"/>
      <c r="P26" s="217"/>
      <c r="Q26" s="217"/>
      <c r="R26" s="16"/>
      <c r="U26" s="62">
        <f>IF(N21&gt;0,($G13-N21)/30,0)</f>
        <v>0</v>
      </c>
      <c r="V26" s="62">
        <f>IF(N22&gt;0,($G13-N22)/30,0)</f>
        <v>0</v>
      </c>
      <c r="W26" s="62">
        <f>IF(N18&gt;0,($G13-N18)/30,0)</f>
        <v>0</v>
      </c>
      <c r="X26" s="62">
        <f>IF(N19&gt;0,($G13-N19)/30,0)</f>
        <v>0</v>
      </c>
      <c r="Y26" s="63"/>
      <c r="Z26" s="63"/>
      <c r="AA26" s="63"/>
      <c r="AB26" s="63"/>
    </row>
    <row r="27" spans="1:30" ht="15" customHeight="1" thickBot="1" x14ac:dyDescent="0.25">
      <c r="A27" s="11">
        <v>22</v>
      </c>
      <c r="B27" s="181"/>
      <c r="C27" s="182"/>
      <c r="D27" s="218"/>
      <c r="E27" s="218"/>
      <c r="F27" s="218"/>
      <c r="G27" s="218"/>
      <c r="H27" s="185"/>
      <c r="I27" s="185"/>
      <c r="J27" s="185"/>
      <c r="K27" s="185"/>
      <c r="L27" s="185"/>
      <c r="M27" s="185"/>
      <c r="N27" s="185"/>
      <c r="O27" s="185"/>
      <c r="P27" s="218"/>
      <c r="Q27" s="218"/>
      <c r="R27" s="16"/>
      <c r="U27" s="63"/>
      <c r="V27" s="63"/>
      <c r="W27" s="63"/>
      <c r="X27" s="63"/>
      <c r="Y27" s="63"/>
      <c r="Z27" s="63"/>
      <c r="AA27" s="63"/>
      <c r="AB27" s="63"/>
      <c r="AD27" s="1"/>
    </row>
    <row r="28" spans="1:30" ht="15.75" customHeight="1" x14ac:dyDescent="0.2">
      <c r="A28" s="12">
        <v>21</v>
      </c>
      <c r="B28" s="219" t="s">
        <v>162</v>
      </c>
      <c r="C28" s="220"/>
      <c r="D28" s="221"/>
      <c r="E28" s="222"/>
      <c r="F28" s="222"/>
      <c r="G28" s="223"/>
      <c r="H28" s="45">
        <f t="shared" ref="H28" si="0">IF(AND(ISTEXT(B28),G$10="Drill"),VLOOKUP(B28,SpeciesTable,13,FALSE),IF(AND(ISTEXT(B28),G$10="Broadcast"),VLOOKUP(B28,SpeciesTable,13,FALSE)*1.5,""))</f>
        <v>70</v>
      </c>
      <c r="I28" s="44">
        <v>0.5</v>
      </c>
      <c r="J28" s="46">
        <f t="shared" ref="J28:J37" si="1">IF(ISTEXT(B28),H28*I28,"0")</f>
        <v>35</v>
      </c>
      <c r="K28" s="156">
        <v>0.47</v>
      </c>
      <c r="L28" s="155">
        <f>K28*J28</f>
        <v>16.45</v>
      </c>
      <c r="M28" s="47"/>
      <c r="N28" s="48">
        <f t="shared" ref="N28" si="2">IF(ISTEXT(B28),J28*M28,"")</f>
        <v>0</v>
      </c>
      <c r="O28" s="45" t="str">
        <f t="shared" ref="O28" si="3">IF(ISTEXT(B28),VLOOKUP(B28,SpeciesTable,14,FALSE),"")</f>
        <v>.5 - 1.5</v>
      </c>
      <c r="P28" s="173" t="str">
        <f t="shared" ref="P28" si="4">IF(AND(ISTEXT(B28),ISTEXT(CarryOver(Y28,Z28,AA28,AB28))),CarryOver(Y28,Z28,AA28,AB28),"")</f>
        <v/>
      </c>
      <c r="Q28" s="174"/>
      <c r="S28" s="59">
        <f>IF(ISTEXT(B28),VLOOKUP(B28,SpeciesTable,19,FALSE),"")</f>
        <v>0.25</v>
      </c>
      <c r="T28" s="59">
        <f t="shared" ref="T28:T39" si="5">IF(ISTEXT(B28),VLOOKUP(B28,SpeciesTable,20,FALSE),"")</f>
        <v>0.5</v>
      </c>
      <c r="U28" s="63">
        <f t="shared" ref="U28:U39" si="6">IF(ISERROR(VLOOKUP($I$21,CarryOverTable,VLOOKUP($B28,CoverCropTable,2,FALSE),FALSE)),0,VLOOKUP($I$21,CarryOverTable,VLOOKUP($B28,CoverCropTable,2,FALSE),FALSE))</f>
        <v>0</v>
      </c>
      <c r="V28" s="63">
        <f t="shared" ref="V28:V39" si="7">IF(ISERROR(VLOOKUP($I$22,CarryOverTable,VLOOKUP($B28,CoverCropTable,2,FALSE),FALSE)),0,VLOOKUP($I$22,CarryOverTable,VLOOKUP($B28,CoverCropTable,2,FALSE),FALSE))</f>
        <v>0</v>
      </c>
      <c r="W28" s="63">
        <f t="shared" ref="W28:W39" si="8">IF(ISERROR(VLOOKUP($I$18,CarryOverTable,VLOOKUP($B28,CoverCropTable,2,FALSE),FALSE)),0,VLOOKUP($I$18,CarryOverTable,VLOOKUP($B28,CoverCropTable,2,FALSE),FALSE))</f>
        <v>0</v>
      </c>
      <c r="X28" s="1">
        <f>IF(ISERROR(VLOOKUP($I$19,CarryOverTable,VLOOKUP($B28,CoverCropTable,2,FALSE),FALSE)),0,VLOOKUP($I$19,CarryOverTable,VLOOKUP($B28,CoverCropTable,2,FALSE),FALSE))</f>
        <v>0</v>
      </c>
      <c r="Y28" s="64" t="str">
        <f t="shared" ref="Y28:Y40" si="9">IF(U28&gt;U$26,I$21,"")</f>
        <v/>
      </c>
      <c r="Z28" s="64" t="str">
        <f t="shared" ref="Z28:Z40" si="10">IF(V28&gt;V$26,I$22,"")</f>
        <v/>
      </c>
      <c r="AA28" s="64" t="str">
        <f t="shared" ref="AA28:AA40" si="11">IF(W28&gt;W$26,I$18,"")</f>
        <v/>
      </c>
      <c r="AB28" s="64" t="str">
        <f t="shared" ref="AB28:AB40" si="12">IF(X28&gt;X$26,I$19,"")</f>
        <v/>
      </c>
      <c r="AC28" s="43"/>
      <c r="AD28" s="1"/>
    </row>
    <row r="29" spans="1:30" ht="15.75" customHeight="1" x14ac:dyDescent="0.2">
      <c r="A29" s="12">
        <v>22</v>
      </c>
      <c r="B29" s="219"/>
      <c r="C29" s="220"/>
      <c r="D29" s="221"/>
      <c r="E29" s="222"/>
      <c r="F29" s="222"/>
      <c r="G29" s="223"/>
      <c r="H29" s="45" t="str">
        <f t="shared" ref="H29:H39" si="13">IF(AND(ISTEXT(B29),G$10="Drill"),VLOOKUP(B29,SpeciesTable,13,FALSE),IF(AND(ISTEXT(B29),G$10="Broadcast"),VLOOKUP(B29,SpeciesTable,13,FALSE)*1.5,""))</f>
        <v/>
      </c>
      <c r="I29" s="44"/>
      <c r="J29" s="46" t="str">
        <f t="shared" si="1"/>
        <v>0</v>
      </c>
      <c r="K29" s="156"/>
      <c r="L29" s="155">
        <f t="shared" ref="L29:L38" si="14">K29*J29</f>
        <v>0</v>
      </c>
      <c r="M29" s="47"/>
      <c r="N29" s="48" t="str">
        <f t="shared" ref="N29:N39" si="15">IF(ISTEXT(B29),J29*M29,"")</f>
        <v/>
      </c>
      <c r="O29" s="45" t="str">
        <f t="shared" ref="O29:O39" si="16">IF(ISTEXT(B29),VLOOKUP(B29,SpeciesTable,14,FALSE),"")</f>
        <v/>
      </c>
      <c r="P29" s="173" t="str">
        <f t="shared" ref="P29:P39" si="17">IF(AND(ISTEXT(B29),ISTEXT(CarryOver(Y29,Z29,AA29,AB29))),CarryOver(Y29,Z29,AA29,AB29),"")</f>
        <v/>
      </c>
      <c r="Q29" s="174"/>
      <c r="S29" s="60" t="str">
        <f t="shared" ref="S29:S39" si="18">IF(ISTEXT(B29),VLOOKUP(B29,SpeciesTable,19,FALSE),"")</f>
        <v/>
      </c>
      <c r="T29" s="60" t="str">
        <f t="shared" si="5"/>
        <v/>
      </c>
      <c r="U29" s="63">
        <f t="shared" si="6"/>
        <v>0</v>
      </c>
      <c r="V29" s="63">
        <f t="shared" si="7"/>
        <v>0</v>
      </c>
      <c r="W29" s="63">
        <f t="shared" si="8"/>
        <v>0</v>
      </c>
      <c r="X29" s="63">
        <f t="shared" ref="X29:X39" si="19">IF(ISERROR(VLOOKUP($I$19,CarryOverTable,VLOOKUP($B29,CoverCropTable,2,FALSE),FALSE)),0,VLOOKUP($I$19,CarryOverTable,VLOOKUP($B29,CoverCropTable,2,FALSE),FALSE))</f>
        <v>0</v>
      </c>
      <c r="Y29" s="64" t="str">
        <f t="shared" si="9"/>
        <v/>
      </c>
      <c r="Z29" s="64" t="str">
        <f t="shared" si="10"/>
        <v/>
      </c>
      <c r="AA29" s="64" t="str">
        <f t="shared" si="11"/>
        <v/>
      </c>
      <c r="AB29" s="64" t="str">
        <f t="shared" si="12"/>
        <v/>
      </c>
      <c r="AC29" s="43"/>
      <c r="AD29" s="1"/>
    </row>
    <row r="30" spans="1:30" ht="15.75" customHeight="1" x14ac:dyDescent="0.2">
      <c r="A30" s="12">
        <v>23</v>
      </c>
      <c r="B30" s="219"/>
      <c r="C30" s="220"/>
      <c r="D30" s="221"/>
      <c r="E30" s="222"/>
      <c r="F30" s="222"/>
      <c r="G30" s="223"/>
      <c r="H30" s="45" t="str">
        <f t="shared" si="13"/>
        <v/>
      </c>
      <c r="I30" s="44"/>
      <c r="J30" s="46" t="str">
        <f t="shared" si="1"/>
        <v>0</v>
      </c>
      <c r="K30" s="156"/>
      <c r="L30" s="155">
        <f t="shared" si="14"/>
        <v>0</v>
      </c>
      <c r="M30" s="47"/>
      <c r="N30" s="48" t="str">
        <f t="shared" si="15"/>
        <v/>
      </c>
      <c r="O30" s="45" t="str">
        <f t="shared" si="16"/>
        <v/>
      </c>
      <c r="P30" s="173" t="str">
        <f t="shared" si="17"/>
        <v/>
      </c>
      <c r="Q30" s="174"/>
      <c r="S30" s="60" t="str">
        <f t="shared" si="18"/>
        <v/>
      </c>
      <c r="T30" s="60" t="str">
        <f t="shared" si="5"/>
        <v/>
      </c>
      <c r="U30" s="63">
        <f t="shared" si="6"/>
        <v>0</v>
      </c>
      <c r="V30" s="63">
        <f t="shared" si="7"/>
        <v>0</v>
      </c>
      <c r="W30" s="63">
        <f t="shared" si="8"/>
        <v>0</v>
      </c>
      <c r="X30" s="63">
        <f t="shared" si="19"/>
        <v>0</v>
      </c>
      <c r="Y30" s="64" t="str">
        <f t="shared" si="9"/>
        <v/>
      </c>
      <c r="Z30" s="64" t="str">
        <f t="shared" si="10"/>
        <v/>
      </c>
      <c r="AA30" s="64" t="str">
        <f t="shared" si="11"/>
        <v/>
      </c>
      <c r="AB30" s="64" t="str">
        <f t="shared" si="12"/>
        <v/>
      </c>
      <c r="AD30" s="1"/>
    </row>
    <row r="31" spans="1:30" ht="15.75" customHeight="1" x14ac:dyDescent="0.2">
      <c r="A31" s="12">
        <v>24</v>
      </c>
      <c r="B31" s="205"/>
      <c r="C31" s="206"/>
      <c r="D31" s="221"/>
      <c r="E31" s="222"/>
      <c r="F31" s="222"/>
      <c r="G31" s="223"/>
      <c r="H31" s="45" t="str">
        <f t="shared" si="13"/>
        <v/>
      </c>
      <c r="I31" s="44"/>
      <c r="J31" s="46" t="str">
        <f t="shared" si="1"/>
        <v>0</v>
      </c>
      <c r="K31" s="156"/>
      <c r="L31" s="155">
        <f t="shared" si="14"/>
        <v>0</v>
      </c>
      <c r="M31" s="47"/>
      <c r="N31" s="48" t="str">
        <f t="shared" si="15"/>
        <v/>
      </c>
      <c r="O31" s="45" t="str">
        <f t="shared" si="16"/>
        <v/>
      </c>
      <c r="P31" s="173" t="str">
        <f t="shared" si="17"/>
        <v/>
      </c>
      <c r="Q31" s="174"/>
      <c r="S31" s="60" t="str">
        <f t="shared" si="18"/>
        <v/>
      </c>
      <c r="T31" s="60" t="str">
        <f t="shared" si="5"/>
        <v/>
      </c>
      <c r="U31" s="63">
        <f t="shared" si="6"/>
        <v>0</v>
      </c>
      <c r="V31" s="63">
        <f t="shared" si="7"/>
        <v>0</v>
      </c>
      <c r="W31" s="63">
        <f t="shared" si="8"/>
        <v>0</v>
      </c>
      <c r="X31" s="63">
        <f t="shared" si="19"/>
        <v>0</v>
      </c>
      <c r="Y31" s="64" t="str">
        <f t="shared" si="9"/>
        <v/>
      </c>
      <c r="Z31" s="64" t="str">
        <f t="shared" si="10"/>
        <v/>
      </c>
      <c r="AA31" s="64" t="str">
        <f t="shared" si="11"/>
        <v/>
      </c>
      <c r="AB31" s="64" t="str">
        <f t="shared" si="12"/>
        <v/>
      </c>
      <c r="AD31" s="1"/>
    </row>
    <row r="32" spans="1:30" ht="15.75" customHeight="1" x14ac:dyDescent="0.2">
      <c r="A32" s="12"/>
      <c r="B32" s="205"/>
      <c r="C32" s="206"/>
      <c r="D32" s="221"/>
      <c r="E32" s="222"/>
      <c r="F32" s="222"/>
      <c r="G32" s="223"/>
      <c r="H32" s="45" t="str">
        <f t="shared" si="13"/>
        <v/>
      </c>
      <c r="I32" s="44"/>
      <c r="J32" s="46" t="str">
        <f t="shared" si="1"/>
        <v>0</v>
      </c>
      <c r="K32" s="156"/>
      <c r="L32" s="155">
        <f t="shared" si="14"/>
        <v>0</v>
      </c>
      <c r="M32" s="47"/>
      <c r="N32" s="48" t="str">
        <f t="shared" ref="N32:N34" si="20">IF(ISTEXT(B32),J32*M32,"")</f>
        <v/>
      </c>
      <c r="O32" s="45" t="str">
        <f t="shared" ref="O32:O34" si="21">IF(ISTEXT(B32),VLOOKUP(B32,SpeciesTable,14,FALSE),"")</f>
        <v/>
      </c>
      <c r="P32" s="173" t="str">
        <f t="shared" ref="P32:P34" si="22">IF(AND(ISTEXT(B32),ISTEXT(CarryOver(Y32,Z32,AA32,AB32))),CarryOver(Y32,Z32,AA32,AB32),"")</f>
        <v/>
      </c>
      <c r="Q32" s="174"/>
      <c r="S32" s="60"/>
      <c r="T32" s="60"/>
      <c r="U32" s="63"/>
      <c r="V32" s="63"/>
      <c r="W32" s="63"/>
      <c r="X32" s="63"/>
      <c r="Y32" s="64"/>
      <c r="Z32" s="64"/>
      <c r="AA32" s="64"/>
      <c r="AB32" s="64"/>
      <c r="AD32" s="1"/>
    </row>
    <row r="33" spans="1:30" ht="15.75" customHeight="1" x14ac:dyDescent="0.2">
      <c r="A33" s="12"/>
      <c r="B33" s="205"/>
      <c r="C33" s="206"/>
      <c r="D33" s="221"/>
      <c r="E33" s="222"/>
      <c r="F33" s="222"/>
      <c r="G33" s="223"/>
      <c r="H33" s="45" t="str">
        <f t="shared" si="13"/>
        <v/>
      </c>
      <c r="I33" s="44"/>
      <c r="J33" s="46" t="str">
        <f t="shared" si="1"/>
        <v>0</v>
      </c>
      <c r="K33" s="156"/>
      <c r="L33" s="155">
        <f t="shared" si="14"/>
        <v>0</v>
      </c>
      <c r="M33" s="47"/>
      <c r="N33" s="48" t="str">
        <f t="shared" si="20"/>
        <v/>
      </c>
      <c r="O33" s="45" t="str">
        <f t="shared" si="21"/>
        <v/>
      </c>
      <c r="P33" s="173" t="str">
        <f t="shared" si="22"/>
        <v/>
      </c>
      <c r="Q33" s="174"/>
      <c r="S33" s="60"/>
      <c r="T33" s="60"/>
      <c r="U33" s="63"/>
      <c r="V33" s="63"/>
      <c r="W33" s="63"/>
      <c r="X33" s="63"/>
      <c r="Y33" s="64"/>
      <c r="Z33" s="64"/>
      <c r="AA33" s="64"/>
      <c r="AB33" s="64"/>
      <c r="AD33" s="1"/>
    </row>
    <row r="34" spans="1:30" ht="15.75" customHeight="1" x14ac:dyDescent="0.2">
      <c r="A34" s="12"/>
      <c r="B34" s="205"/>
      <c r="C34" s="206"/>
      <c r="D34" s="221"/>
      <c r="E34" s="222"/>
      <c r="F34" s="222"/>
      <c r="G34" s="223"/>
      <c r="H34" s="45" t="str">
        <f t="shared" si="13"/>
        <v/>
      </c>
      <c r="I34" s="44"/>
      <c r="J34" s="46" t="str">
        <f t="shared" si="1"/>
        <v>0</v>
      </c>
      <c r="K34" s="156"/>
      <c r="L34" s="155">
        <f t="shared" si="14"/>
        <v>0</v>
      </c>
      <c r="M34" s="47"/>
      <c r="N34" s="48" t="str">
        <f t="shared" si="20"/>
        <v/>
      </c>
      <c r="O34" s="45" t="str">
        <f t="shared" si="21"/>
        <v/>
      </c>
      <c r="P34" s="173" t="str">
        <f t="shared" si="22"/>
        <v/>
      </c>
      <c r="Q34" s="174"/>
      <c r="S34" s="60"/>
      <c r="T34" s="60"/>
      <c r="U34" s="63"/>
      <c r="V34" s="63"/>
      <c r="W34" s="63"/>
      <c r="X34" s="63"/>
      <c r="Y34" s="64"/>
      <c r="Z34" s="64"/>
      <c r="AA34" s="64"/>
      <c r="AB34" s="64"/>
      <c r="AD34" s="1"/>
    </row>
    <row r="35" spans="1:30" ht="15.75" customHeight="1" x14ac:dyDescent="0.2">
      <c r="A35" s="12">
        <v>25</v>
      </c>
      <c r="B35" s="205"/>
      <c r="C35" s="206"/>
      <c r="D35" s="221"/>
      <c r="E35" s="222"/>
      <c r="F35" s="222"/>
      <c r="G35" s="223"/>
      <c r="H35" s="45" t="str">
        <f t="shared" si="13"/>
        <v/>
      </c>
      <c r="I35" s="44"/>
      <c r="J35" s="46" t="str">
        <f t="shared" si="1"/>
        <v>0</v>
      </c>
      <c r="K35" s="156"/>
      <c r="L35" s="155">
        <f t="shared" si="14"/>
        <v>0</v>
      </c>
      <c r="M35" s="47"/>
      <c r="N35" s="48" t="str">
        <f t="shared" si="15"/>
        <v/>
      </c>
      <c r="O35" s="45" t="str">
        <f t="shared" si="16"/>
        <v/>
      </c>
      <c r="P35" s="173" t="str">
        <f t="shared" si="17"/>
        <v/>
      </c>
      <c r="Q35" s="174"/>
      <c r="S35" s="60" t="str">
        <f t="shared" si="18"/>
        <v/>
      </c>
      <c r="T35" s="60" t="str">
        <f t="shared" si="5"/>
        <v/>
      </c>
      <c r="U35" s="63">
        <f t="shared" si="6"/>
        <v>0</v>
      </c>
      <c r="V35" s="63">
        <f t="shared" si="7"/>
        <v>0</v>
      </c>
      <c r="W35" s="63">
        <f t="shared" si="8"/>
        <v>0</v>
      </c>
      <c r="X35" s="63">
        <f t="shared" si="19"/>
        <v>0</v>
      </c>
      <c r="Y35" s="64" t="str">
        <f t="shared" si="9"/>
        <v/>
      </c>
      <c r="Z35" s="64" t="str">
        <f t="shared" si="10"/>
        <v/>
      </c>
      <c r="AA35" s="64" t="str">
        <f t="shared" si="11"/>
        <v/>
      </c>
      <c r="AB35" s="64" t="str">
        <f t="shared" si="12"/>
        <v/>
      </c>
      <c r="AD35" s="1"/>
    </row>
    <row r="36" spans="1:30" ht="15.75" customHeight="1" x14ac:dyDescent="0.2">
      <c r="A36" s="12"/>
      <c r="B36" s="205"/>
      <c r="C36" s="206"/>
      <c r="D36" s="221"/>
      <c r="E36" s="222"/>
      <c r="F36" s="222"/>
      <c r="G36" s="223"/>
      <c r="H36" s="45" t="str">
        <f t="shared" si="13"/>
        <v/>
      </c>
      <c r="I36" s="44"/>
      <c r="J36" s="46" t="str">
        <f t="shared" si="1"/>
        <v>0</v>
      </c>
      <c r="K36" s="156"/>
      <c r="L36" s="155">
        <f t="shared" si="14"/>
        <v>0</v>
      </c>
      <c r="M36" s="47" t="str">
        <f t="shared" ref="M36:M37" si="23">IF(ISTEXT(B36),G$11,"")</f>
        <v/>
      </c>
      <c r="N36" s="48" t="str">
        <f t="shared" ref="N36:N37" si="24">IF(ISTEXT(B36),J36*M36,"")</f>
        <v/>
      </c>
      <c r="O36" s="45" t="str">
        <f t="shared" ref="O36:O37" si="25">IF(ISTEXT(B36),VLOOKUP(B36,SpeciesTable,14,FALSE),"")</f>
        <v/>
      </c>
      <c r="P36" s="173" t="str">
        <f t="shared" ref="P36:P37" si="26">IF(AND(ISTEXT(B36),ISTEXT(CarryOver(Y36,Z36,AA36,AB36))),CarryOver(Y36,Z36,AA36,AB36),"")</f>
        <v/>
      </c>
      <c r="Q36" s="174"/>
      <c r="S36" s="60"/>
      <c r="T36" s="60"/>
      <c r="U36" s="63"/>
      <c r="V36" s="63"/>
      <c r="W36" s="63"/>
      <c r="X36" s="63"/>
      <c r="Y36" s="64"/>
      <c r="Z36" s="64"/>
      <c r="AA36" s="64"/>
      <c r="AB36" s="64"/>
      <c r="AD36" s="1"/>
    </row>
    <row r="37" spans="1:30" ht="15.75" customHeight="1" x14ac:dyDescent="0.2">
      <c r="A37" s="12"/>
      <c r="B37" s="205"/>
      <c r="C37" s="206"/>
      <c r="D37" s="221"/>
      <c r="E37" s="222"/>
      <c r="F37" s="222"/>
      <c r="G37" s="223"/>
      <c r="H37" s="45" t="str">
        <f t="shared" si="13"/>
        <v/>
      </c>
      <c r="I37" s="44"/>
      <c r="J37" s="46" t="str">
        <f t="shared" si="1"/>
        <v>0</v>
      </c>
      <c r="K37" s="156"/>
      <c r="L37" s="155">
        <f t="shared" si="14"/>
        <v>0</v>
      </c>
      <c r="M37" s="47" t="str">
        <f t="shared" si="23"/>
        <v/>
      </c>
      <c r="N37" s="48" t="str">
        <f t="shared" si="24"/>
        <v/>
      </c>
      <c r="O37" s="45" t="str">
        <f t="shared" si="25"/>
        <v/>
      </c>
      <c r="P37" s="173" t="str">
        <f t="shared" si="26"/>
        <v/>
      </c>
      <c r="Q37" s="174"/>
      <c r="S37" s="60"/>
      <c r="T37" s="60"/>
      <c r="U37" s="63"/>
      <c r="V37" s="63"/>
      <c r="W37" s="63"/>
      <c r="X37" s="63"/>
      <c r="Y37" s="64"/>
      <c r="Z37" s="64"/>
      <c r="AA37" s="64"/>
      <c r="AB37" s="64"/>
      <c r="AD37" s="1"/>
    </row>
    <row r="38" spans="1:30" ht="15.75" customHeight="1" thickBot="1" x14ac:dyDescent="0.25">
      <c r="A38" s="12">
        <v>26</v>
      </c>
      <c r="B38" s="175"/>
      <c r="C38" s="176"/>
      <c r="D38" s="214"/>
      <c r="E38" s="215"/>
      <c r="F38" s="215"/>
      <c r="G38" s="216"/>
      <c r="H38" s="162" t="str">
        <f t="shared" si="13"/>
        <v/>
      </c>
      <c r="I38" s="163"/>
      <c r="J38" s="164" t="str">
        <f>IF(ISTEXT(B38),H38*I38,"0")</f>
        <v>0</v>
      </c>
      <c r="K38" s="165"/>
      <c r="L38" s="166">
        <f t="shared" si="14"/>
        <v>0</v>
      </c>
      <c r="M38" s="167" t="str">
        <f>IF(ISTEXT(B38),G$11,"")</f>
        <v/>
      </c>
      <c r="N38" s="168" t="str">
        <f t="shared" si="15"/>
        <v/>
      </c>
      <c r="O38" s="162" t="str">
        <f t="shared" si="16"/>
        <v/>
      </c>
      <c r="P38" s="171" t="str">
        <f t="shared" si="17"/>
        <v/>
      </c>
      <c r="Q38" s="172"/>
      <c r="S38" s="60" t="str">
        <f t="shared" si="18"/>
        <v/>
      </c>
      <c r="T38" s="60" t="str">
        <f t="shared" si="5"/>
        <v/>
      </c>
      <c r="U38" s="63">
        <f t="shared" si="6"/>
        <v>0</v>
      </c>
      <c r="V38" s="63">
        <f t="shared" si="7"/>
        <v>0</v>
      </c>
      <c r="W38" s="63">
        <f t="shared" si="8"/>
        <v>0</v>
      </c>
      <c r="X38" s="63">
        <f t="shared" si="19"/>
        <v>0</v>
      </c>
      <c r="Y38" s="64" t="str">
        <f t="shared" si="9"/>
        <v/>
      </c>
      <c r="Z38" s="64" t="str">
        <f t="shared" si="10"/>
        <v/>
      </c>
      <c r="AA38" s="64" t="str">
        <f t="shared" si="11"/>
        <v/>
      </c>
      <c r="AB38" s="64" t="str">
        <f t="shared" si="12"/>
        <v/>
      </c>
    </row>
    <row r="39" spans="1:30" ht="15.75" customHeight="1" x14ac:dyDescent="0.2">
      <c r="A39" s="12">
        <v>27</v>
      </c>
      <c r="B39" s="211"/>
      <c r="C39" s="212"/>
      <c r="D39" s="208"/>
      <c r="E39" s="209"/>
      <c r="F39" s="209"/>
      <c r="G39" s="210"/>
      <c r="H39" s="45" t="str">
        <f t="shared" si="13"/>
        <v/>
      </c>
      <c r="I39" s="161">
        <f>SUM(I28:I37)</f>
        <v>0.5</v>
      </c>
      <c r="J39" s="46" t="str">
        <f t="shared" ref="J39" si="27">IF(ISTEXT(B39),H39*I39,"")</f>
        <v/>
      </c>
      <c r="K39" s="155"/>
      <c r="L39" s="155">
        <f>SUM(L28:L38)</f>
        <v>16.45</v>
      </c>
      <c r="M39" s="47" t="str">
        <f>IF(ISTEXT(B39),G$11,"")</f>
        <v/>
      </c>
      <c r="N39" s="48" t="str">
        <f t="shared" si="15"/>
        <v/>
      </c>
      <c r="O39" s="45" t="str">
        <f t="shared" si="16"/>
        <v/>
      </c>
      <c r="P39" s="224" t="str">
        <f t="shared" si="17"/>
        <v/>
      </c>
      <c r="Q39" s="225"/>
      <c r="S39" s="60" t="str">
        <f t="shared" si="18"/>
        <v/>
      </c>
      <c r="T39" s="60" t="str">
        <f t="shared" si="5"/>
        <v/>
      </c>
      <c r="U39" s="63">
        <f t="shared" si="6"/>
        <v>0</v>
      </c>
      <c r="V39" s="63">
        <f t="shared" si="7"/>
        <v>0</v>
      </c>
      <c r="W39" s="63">
        <f t="shared" si="8"/>
        <v>0</v>
      </c>
      <c r="X39" s="63">
        <f t="shared" si="19"/>
        <v>0</v>
      </c>
      <c r="Y39" s="64" t="str">
        <f t="shared" si="9"/>
        <v/>
      </c>
      <c r="Z39" s="64" t="str">
        <f t="shared" si="10"/>
        <v/>
      </c>
      <c r="AA39" s="64" t="str">
        <f t="shared" si="11"/>
        <v/>
      </c>
      <c r="AB39" s="64" t="str">
        <f t="shared" si="12"/>
        <v/>
      </c>
    </row>
    <row r="40" spans="1:30" ht="15" customHeight="1" x14ac:dyDescent="0.2">
      <c r="A40" s="12">
        <v>28</v>
      </c>
      <c r="S40" s="61">
        <f>MIN(S28:S39)</f>
        <v>0.25</v>
      </c>
      <c r="T40" s="61">
        <f>MIN(T28:T39)</f>
        <v>0.5</v>
      </c>
      <c r="U40" s="63">
        <f>IF(ISERROR(VLOOKUP($I$21,CarryOverTable,VLOOKUP(#REF!,CoverCropTable,2,FALSE),FALSE)),0,VLOOKUP($I$21,CarryOverTable,VLOOKUP(#REF!,CoverCropTable,2,FALSE),FALSE))</f>
        <v>0</v>
      </c>
      <c r="V40" s="63">
        <f>IF(ISERROR(VLOOKUP($I$22,CarryOverTable,VLOOKUP(#REF!,CoverCropTable,2,FALSE),FALSE)),0,VLOOKUP($I$22,CarryOverTable,VLOOKUP(#REF!,CoverCropTable,2,FALSE),FALSE))</f>
        <v>0</v>
      </c>
      <c r="W40" s="63">
        <f>IF(ISERROR(VLOOKUP($I$18,CarryOverTable,VLOOKUP(#REF!,CoverCropTable,2,FALSE),FALSE)),0,VLOOKUP($I$18,CarryOverTable,VLOOKUP(#REF!,CoverCropTable,2,FALSE),FALSE))</f>
        <v>0</v>
      </c>
      <c r="X40" s="63">
        <f>IF(ISERROR(VLOOKUP($I$19,CarryOverTable,VLOOKUP(#REF!,CoverCropTable,2,FALSE),FALSE)),0,VLOOKUP($I$19,CarryOverTable,VLOOKUP(#REF!,CoverCropTable,2,FALSE),FALSE))</f>
        <v>0</v>
      </c>
      <c r="Y40" s="64" t="str">
        <f t="shared" si="9"/>
        <v/>
      </c>
      <c r="Z40" s="64" t="str">
        <f t="shared" si="10"/>
        <v/>
      </c>
      <c r="AA40" s="64" t="str">
        <f t="shared" si="11"/>
        <v/>
      </c>
      <c r="AB40" s="64" t="str">
        <f t="shared" si="12"/>
        <v/>
      </c>
    </row>
    <row r="41" spans="1:30" x14ac:dyDescent="0.2">
      <c r="A41" s="1"/>
      <c r="B41" s="1"/>
      <c r="C41" s="1"/>
      <c r="D41" s="1"/>
      <c r="E41" s="13"/>
      <c r="F41" s="1"/>
      <c r="G41" s="1"/>
      <c r="H41" s="1"/>
      <c r="I41" s="1"/>
      <c r="J41" s="1"/>
      <c r="K41" s="1"/>
      <c r="L41" s="1"/>
      <c r="M41" s="1"/>
      <c r="N41" s="1"/>
    </row>
    <row r="42" spans="1:30" x14ac:dyDescent="0.2">
      <c r="A42" s="1"/>
    </row>
  </sheetData>
  <mergeCells count="95">
    <mergeCell ref="M3:O3"/>
    <mergeCell ref="D28:G28"/>
    <mergeCell ref="D29:G29"/>
    <mergeCell ref="D30:G30"/>
    <mergeCell ref="D25:G27"/>
    <mergeCell ref="M4:Q4"/>
    <mergeCell ref="N15:Q15"/>
    <mergeCell ref="B24:Q24"/>
    <mergeCell ref="P39:Q39"/>
    <mergeCell ref="B30:C30"/>
    <mergeCell ref="K25:K27"/>
    <mergeCell ref="L25:L27"/>
    <mergeCell ref="B34:C34"/>
    <mergeCell ref="D32:G32"/>
    <mergeCell ref="D35:G35"/>
    <mergeCell ref="D33:G33"/>
    <mergeCell ref="D34:G34"/>
    <mergeCell ref="P32:Q32"/>
    <mergeCell ref="P33:Q33"/>
    <mergeCell ref="P36:Q36"/>
    <mergeCell ref="P37:Q37"/>
    <mergeCell ref="P25:Q27"/>
    <mergeCell ref="B28:C28"/>
    <mergeCell ref="B29:C29"/>
    <mergeCell ref="D31:G31"/>
    <mergeCell ref="B31:C31"/>
    <mergeCell ref="O25:O27"/>
    <mergeCell ref="P28:Q28"/>
    <mergeCell ref="B37:C37"/>
    <mergeCell ref="D36:G36"/>
    <mergeCell ref="D37:G37"/>
    <mergeCell ref="B35:C35"/>
    <mergeCell ref="G14:M14"/>
    <mergeCell ref="M25:M27"/>
    <mergeCell ref="D39:G39"/>
    <mergeCell ref="B36:C36"/>
    <mergeCell ref="H25:H27"/>
    <mergeCell ref="J25:J27"/>
    <mergeCell ref="I25:I27"/>
    <mergeCell ref="B39:C39"/>
    <mergeCell ref="B15:D15"/>
    <mergeCell ref="B16:Q16"/>
    <mergeCell ref="D38:G38"/>
    <mergeCell ref="I21:M21"/>
    <mergeCell ref="B32:C32"/>
    <mergeCell ref="B33:C33"/>
    <mergeCell ref="P34:Q34"/>
    <mergeCell ref="N8:Q8"/>
    <mergeCell ref="B13:F13"/>
    <mergeCell ref="G13:M13"/>
    <mergeCell ref="N13:Q13"/>
    <mergeCell ref="N14:Q14"/>
    <mergeCell ref="B14:F14"/>
    <mergeCell ref="G9:M9"/>
    <mergeCell ref="G10:M10"/>
    <mergeCell ref="B12:D12"/>
    <mergeCell ref="G11:M11"/>
    <mergeCell ref="G12:M12"/>
    <mergeCell ref="G21:H21"/>
    <mergeCell ref="C3:H3"/>
    <mergeCell ref="N22:O22"/>
    <mergeCell ref="B8:D8"/>
    <mergeCell ref="I19:M19"/>
    <mergeCell ref="G22:H22"/>
    <mergeCell ref="G8:M8"/>
    <mergeCell ref="G7:M7"/>
    <mergeCell ref="M5:Q5"/>
    <mergeCell ref="N19:O19"/>
    <mergeCell ref="N9:Q9"/>
    <mergeCell ref="N10:Q10"/>
    <mergeCell ref="I17:M17"/>
    <mergeCell ref="N17:O17"/>
    <mergeCell ref="B9:E9"/>
    <mergeCell ref="B10:D10"/>
    <mergeCell ref="G18:H18"/>
    <mergeCell ref="I18:M18"/>
    <mergeCell ref="B18:F19"/>
    <mergeCell ref="N11:Q11"/>
    <mergeCell ref="N12:Q12"/>
    <mergeCell ref="C5:H5"/>
    <mergeCell ref="B1:Q1"/>
    <mergeCell ref="P38:Q38"/>
    <mergeCell ref="P29:Q29"/>
    <mergeCell ref="P30:Q30"/>
    <mergeCell ref="P31:Q31"/>
    <mergeCell ref="P35:Q35"/>
    <mergeCell ref="B38:C38"/>
    <mergeCell ref="B25:C27"/>
    <mergeCell ref="N25:N27"/>
    <mergeCell ref="N21:O21"/>
    <mergeCell ref="G19:H19"/>
    <mergeCell ref="I22:M22"/>
    <mergeCell ref="N18:O18"/>
    <mergeCell ref="B21:F22"/>
    <mergeCell ref="G15:M15"/>
  </mergeCells>
  <phoneticPr fontId="0" type="noConversion"/>
  <dataValidations count="17">
    <dataValidation type="list" allowBlank="1" showInputMessage="1" showErrorMessage="1" sqref="G21 G18" xr:uid="{0D7C0E54-73EF-475C-BF95-16A29B9C194D}">
      <formula1>CropList</formula1>
    </dataValidation>
    <dataValidation type="list" allowBlank="1" showInputMessage="1" showErrorMessage="1" sqref="N21:O22" xr:uid="{E6CF3D8A-3EF0-47E0-9F9A-F26E40BD2629}">
      <formula1>Date</formula1>
    </dataValidation>
    <dataValidation type="list" allowBlank="1" showInputMessage="1" showErrorMessage="1" sqref="B28:B39" xr:uid="{48C3C72E-16D1-4A0B-AB4A-C85EA1C27A80}">
      <formula1>INDIRECT(ListSelection)</formula1>
    </dataValidation>
    <dataValidation type="list" allowBlank="1" showInputMessage="1" showErrorMessage="1" sqref="G23:I23 G15" xr:uid="{40C94BF9-84DB-4292-8861-2BBB35E8778E}">
      <formula1>Termination</formula1>
    </dataValidation>
    <dataValidation type="list" allowBlank="1" showInputMessage="1" showErrorMessage="1" sqref="G12" xr:uid="{7403FB6E-3C3E-403E-B4E4-420B7C9D79E4}">
      <formula1>SeedingWindow</formula1>
    </dataValidation>
    <dataValidation type="list" allowBlank="1" showInputMessage="1" showErrorMessage="1" sqref="G9" xr:uid="{5151F054-536D-4E87-9CC4-44C804B7134E}">
      <formula1>Fertilizer</formula1>
    </dataValidation>
    <dataValidation type="list" allowBlank="1" showInputMessage="1" showErrorMessage="1" sqref="G10" xr:uid="{947F859D-5629-4D60-AAD7-846D2E44785E}">
      <formula1>Application</formula1>
    </dataValidation>
    <dataValidation type="list" allowBlank="1" showInputMessage="1" showErrorMessage="1" sqref="G13:M13" xr:uid="{D43BD1EC-0EDD-4891-84BE-88F444DA52DD}">
      <formula1>CurrentDate</formula1>
    </dataValidation>
    <dataValidation type="list" allowBlank="1" showInputMessage="1" showErrorMessage="1" sqref="N18:O19" xr:uid="{3D1FC427-28DB-4998-8C3B-558EDF7A0DF0}">
      <formula1>LastDate</formula1>
    </dataValidation>
    <dataValidation type="list" allowBlank="1" showInputMessage="1" showErrorMessage="1" sqref="I18:L18" xr:uid="{480A4E65-38B0-4E22-91AB-8DEA20361F07}">
      <formula1>INDIRECT(S21)</formula1>
    </dataValidation>
    <dataValidation type="list" allowBlank="1" showInputMessage="1" showErrorMessage="1" sqref="M18" xr:uid="{A4EFA3D0-5F59-4CD3-88CE-CAE1411ECA98}">
      <formula1>INDIRECT(U21)</formula1>
    </dataValidation>
    <dataValidation type="list" allowBlank="1" showInputMessage="1" showErrorMessage="1" sqref="I19:L19" xr:uid="{75DBF4D7-15BB-42E5-8C11-86824BC1D0E6}">
      <formula1>INDIRECT(S21)</formula1>
    </dataValidation>
    <dataValidation type="list" allowBlank="1" showInputMessage="1" showErrorMessage="1" sqref="M19" xr:uid="{A329994A-AFA7-491F-8B90-361EBF2C66B3}">
      <formula1>INDIRECT(U21)</formula1>
    </dataValidation>
    <dataValidation type="list" allowBlank="1" showInputMessage="1" showErrorMessage="1" sqref="I21:L21" xr:uid="{6C2348D2-C7C6-463A-BF36-FF0EB25A554C}">
      <formula1>INDIRECT(S18)</formula1>
    </dataValidation>
    <dataValidation type="list" allowBlank="1" showInputMessage="1" showErrorMessage="1" sqref="M21" xr:uid="{1F61139A-042A-4B64-80C9-788DA216BAB6}">
      <formula1>INDIRECT(U18)</formula1>
    </dataValidation>
    <dataValidation type="list" allowBlank="1" showInputMessage="1" showErrorMessage="1" sqref="I22:L22" xr:uid="{142BC3D0-5E61-4C02-87A3-E52C94A05780}">
      <formula1>INDIRECT(S18)</formula1>
    </dataValidation>
    <dataValidation type="list" allowBlank="1" showInputMessage="1" showErrorMessage="1" sqref="M22" xr:uid="{FCDA808E-5C71-43B8-82E6-23BA98B0D364}">
      <formula1>INDIRECT(U18)</formula1>
    </dataValidation>
  </dataValidations>
  <pageMargins left="0.4" right="0.4" top="0.64" bottom="0.38" header="0.25" footer="0.25"/>
  <pageSetup scale="84" orientation="portrait" r:id="rId1"/>
  <headerFooter alignWithMargins="0">
    <oddHeader>&amp;L&amp;"Arial,Bold"&amp;9UNITED STATES DEPARTMENT OF AGRICULTURE
NATURAL RESOURCES CONSERVATION SERVICE&amp;R&amp;"Arial,Bold"&amp;9SD-JS-340
04/2015</oddHeader>
  </headerFooter>
  <ignoredErrors>
    <ignoredError sqref="U26 S38:AA40 V26:X26 AB38:AB40 S28:W28 Y28:AA28 AB28:AB31 S29:AA31 AB35 S35:AA35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88" r:id="rId4" name="Button 64">
              <controlPr defaultSize="0" print="0" autoFill="0" autoPict="0" macro="[0]!ClearHerb">
                <anchor moveWithCells="1" sizeWithCells="1">
                  <from>
                    <xdr:col>15</xdr:col>
                    <xdr:colOff>152400</xdr:colOff>
                    <xdr:row>17</xdr:row>
                    <xdr:rowOff>19050</xdr:rowOff>
                  </from>
                  <to>
                    <xdr:col>16</xdr:col>
                    <xdr:colOff>352425</xdr:colOff>
                    <xdr:row>21</xdr:row>
                    <xdr:rowOff>133350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C0ED702A-7CAA-4F6A-B7BC-4740F02EB135}">
          <x14:formula1>
            <xm:f>DATA!$I$3:$I$9</xm:f>
          </x14:formula1>
          <xm:sqref>M4:Q4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A1:Z63"/>
  <sheetViews>
    <sheetView showGridLines="0" view="pageBreakPreview" zoomScaleNormal="110" zoomScaleSheetLayoutView="100" workbookViewId="0">
      <pane ySplit="2" topLeftCell="A3" activePane="bottomLeft" state="frozen"/>
      <selection pane="bottomLeft" activeCell="A45" sqref="A45"/>
    </sheetView>
  </sheetViews>
  <sheetFormatPr defaultColWidth="9.140625" defaultRowHeight="12.75" x14ac:dyDescent="0.2"/>
  <cols>
    <col min="1" max="1" width="22.140625" style="118" customWidth="1"/>
    <col min="2" max="3" width="5.28515625" style="84" customWidth="1"/>
    <col min="4" max="4" width="7.140625" style="84" customWidth="1"/>
    <col min="5" max="8" width="5.28515625" style="84" customWidth="1"/>
    <col min="9" max="9" width="4.85546875" style="84" customWidth="1"/>
    <col min="10" max="10" width="5.28515625" style="84" customWidth="1"/>
    <col min="11" max="11" width="4.28515625" style="84" customWidth="1"/>
    <col min="12" max="12" width="6.140625" style="84" customWidth="1"/>
    <col min="13" max="13" width="5.7109375" style="84" customWidth="1"/>
    <col min="14" max="14" width="6.7109375" style="84" customWidth="1"/>
    <col min="15" max="15" width="4.140625" style="84" customWidth="1"/>
    <col min="16" max="16" width="3.85546875" style="84" customWidth="1"/>
    <col min="17" max="17" width="4.85546875" style="84" customWidth="1"/>
    <col min="18" max="18" width="6.85546875" style="84" customWidth="1"/>
    <col min="19" max="20" width="6.85546875" style="119" hidden="1" customWidth="1"/>
    <col min="21" max="21" width="6.85546875" style="120" customWidth="1"/>
    <col min="22" max="26" width="9.140625" style="120"/>
    <col min="27" max="16384" width="9.140625" style="84"/>
  </cols>
  <sheetData>
    <row r="1" spans="1:26" ht="15" x14ac:dyDescent="0.25">
      <c r="A1" s="235" t="s">
        <v>19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7"/>
      <c r="S1" s="82"/>
      <c r="T1" s="83"/>
      <c r="U1" s="84"/>
    </row>
    <row r="2" spans="1:26" s="90" customFormat="1" ht="95.25" customHeight="1" x14ac:dyDescent="0.2">
      <c r="A2" s="85" t="s">
        <v>20</v>
      </c>
      <c r="B2" s="86" t="s">
        <v>21</v>
      </c>
      <c r="C2" s="87" t="s">
        <v>22</v>
      </c>
      <c r="D2" s="86" t="s">
        <v>23</v>
      </c>
      <c r="E2" s="87" t="s">
        <v>24</v>
      </c>
      <c r="F2" s="86" t="s">
        <v>25</v>
      </c>
      <c r="G2" s="87" t="s">
        <v>26</v>
      </c>
      <c r="H2" s="86" t="s">
        <v>27</v>
      </c>
      <c r="I2" s="87" t="s">
        <v>28</v>
      </c>
      <c r="J2" s="86" t="s">
        <v>29</v>
      </c>
      <c r="K2" s="87" t="s">
        <v>30</v>
      </c>
      <c r="L2" s="86" t="s">
        <v>131</v>
      </c>
      <c r="M2" s="87" t="s">
        <v>132</v>
      </c>
      <c r="N2" s="86" t="s">
        <v>12</v>
      </c>
      <c r="O2" s="87" t="s">
        <v>31</v>
      </c>
      <c r="P2" s="86" t="s">
        <v>32</v>
      </c>
      <c r="Q2" s="87" t="s">
        <v>33</v>
      </c>
      <c r="R2" s="86" t="s">
        <v>34</v>
      </c>
      <c r="S2" s="88"/>
      <c r="T2" s="89"/>
      <c r="V2" s="121"/>
      <c r="W2" s="121"/>
      <c r="X2" s="121"/>
      <c r="Y2" s="121"/>
      <c r="Z2" s="121"/>
    </row>
    <row r="3" spans="1:26" s="96" customFormat="1" ht="12" customHeight="1" x14ac:dyDescent="0.2">
      <c r="A3" s="91" t="s">
        <v>151</v>
      </c>
      <c r="B3" s="92" t="s">
        <v>36</v>
      </c>
      <c r="C3" s="92" t="s">
        <v>36</v>
      </c>
      <c r="D3" s="92" t="s">
        <v>36</v>
      </c>
      <c r="E3" s="92" t="s">
        <v>39</v>
      </c>
      <c r="F3" s="92" t="s">
        <v>36</v>
      </c>
      <c r="G3" s="92" t="s">
        <v>35</v>
      </c>
      <c r="H3" s="92" t="s">
        <v>35</v>
      </c>
      <c r="I3" s="93" t="s">
        <v>45</v>
      </c>
      <c r="J3" s="92" t="s">
        <v>36</v>
      </c>
      <c r="K3" s="92" t="s">
        <v>35</v>
      </c>
      <c r="L3" s="92" t="s">
        <v>15</v>
      </c>
      <c r="M3" s="92">
        <v>6.5</v>
      </c>
      <c r="N3" s="93" t="s">
        <v>514</v>
      </c>
      <c r="O3" s="92" t="s">
        <v>40</v>
      </c>
      <c r="P3" s="93" t="s">
        <v>38</v>
      </c>
      <c r="Q3" s="93" t="s">
        <v>39</v>
      </c>
      <c r="R3" s="92" t="s">
        <v>37</v>
      </c>
      <c r="S3" s="94">
        <v>0.25</v>
      </c>
      <c r="T3" s="95">
        <v>0.75</v>
      </c>
      <c r="V3" s="122"/>
      <c r="W3" s="122"/>
      <c r="X3" s="122"/>
      <c r="Y3" s="122"/>
      <c r="Z3" s="122"/>
    </row>
    <row r="4" spans="1:26" s="96" customFormat="1" ht="12" customHeight="1" x14ac:dyDescent="0.2">
      <c r="A4" s="91" t="s">
        <v>152</v>
      </c>
      <c r="B4" s="92" t="s">
        <v>36</v>
      </c>
      <c r="C4" s="92" t="s">
        <v>35</v>
      </c>
      <c r="D4" s="92" t="s">
        <v>36</v>
      </c>
      <c r="E4" s="92" t="s">
        <v>39</v>
      </c>
      <c r="F4" s="92" t="s">
        <v>36</v>
      </c>
      <c r="G4" s="92" t="s">
        <v>35</v>
      </c>
      <c r="H4" s="92" t="s">
        <v>35</v>
      </c>
      <c r="I4" s="93" t="s">
        <v>43</v>
      </c>
      <c r="J4" s="93" t="s">
        <v>40</v>
      </c>
      <c r="K4" s="92" t="s">
        <v>35</v>
      </c>
      <c r="L4" s="92" t="s">
        <v>15</v>
      </c>
      <c r="M4" s="92">
        <v>3</v>
      </c>
      <c r="N4" s="93" t="s">
        <v>514</v>
      </c>
      <c r="O4" s="92" t="s">
        <v>40</v>
      </c>
      <c r="P4" s="93" t="s">
        <v>38</v>
      </c>
      <c r="Q4" s="93" t="s">
        <v>39</v>
      </c>
      <c r="R4" s="92" t="s">
        <v>37</v>
      </c>
      <c r="S4" s="94">
        <v>0.25</v>
      </c>
      <c r="T4" s="95">
        <v>0.75</v>
      </c>
      <c r="V4" s="122"/>
      <c r="W4" s="122"/>
      <c r="X4" s="122"/>
      <c r="Y4" s="122"/>
      <c r="Z4" s="122"/>
    </row>
    <row r="5" spans="1:26" s="96" customFormat="1" ht="12" customHeight="1" x14ac:dyDescent="0.2">
      <c r="A5" s="97" t="s">
        <v>119</v>
      </c>
      <c r="B5" s="93" t="s">
        <v>35</v>
      </c>
      <c r="C5" s="93" t="s">
        <v>35</v>
      </c>
      <c r="D5" s="93" t="s">
        <v>36</v>
      </c>
      <c r="E5" s="93" t="s">
        <v>9</v>
      </c>
      <c r="F5" s="93" t="s">
        <v>44</v>
      </c>
      <c r="G5" s="93" t="s">
        <v>35</v>
      </c>
      <c r="H5" s="93" t="s">
        <v>35</v>
      </c>
      <c r="I5" s="93" t="s">
        <v>41</v>
      </c>
      <c r="J5" s="93" t="s">
        <v>36</v>
      </c>
      <c r="K5" s="93" t="s">
        <v>35</v>
      </c>
      <c r="L5" s="93" t="s">
        <v>15</v>
      </c>
      <c r="M5" s="93">
        <v>5</v>
      </c>
      <c r="N5" s="93" t="s">
        <v>514</v>
      </c>
      <c r="O5" s="93" t="s">
        <v>36</v>
      </c>
      <c r="P5" s="93" t="s">
        <v>38</v>
      </c>
      <c r="Q5" s="93" t="s">
        <v>39</v>
      </c>
      <c r="R5" s="93" t="s">
        <v>9</v>
      </c>
      <c r="S5" s="94">
        <v>0.5</v>
      </c>
      <c r="T5" s="95">
        <v>1.5</v>
      </c>
      <c r="V5" s="122"/>
      <c r="W5" s="122"/>
      <c r="X5" s="122"/>
      <c r="Y5" s="122"/>
      <c r="Z5" s="122"/>
    </row>
    <row r="6" spans="1:26" s="96" customFormat="1" ht="12" customHeight="1" x14ac:dyDescent="0.2">
      <c r="A6" s="97" t="s">
        <v>142</v>
      </c>
      <c r="B6" s="93" t="s">
        <v>36</v>
      </c>
      <c r="C6" s="93" t="s">
        <v>35</v>
      </c>
      <c r="D6" s="93" t="s">
        <v>36</v>
      </c>
      <c r="E6" s="93" t="s">
        <v>39</v>
      </c>
      <c r="F6" s="93" t="s">
        <v>35</v>
      </c>
      <c r="G6" s="93" t="s">
        <v>35</v>
      </c>
      <c r="H6" s="93" t="s">
        <v>35</v>
      </c>
      <c r="I6" s="93" t="s">
        <v>43</v>
      </c>
      <c r="J6" s="92" t="s">
        <v>35</v>
      </c>
      <c r="K6" s="93" t="s">
        <v>38</v>
      </c>
      <c r="L6" s="93" t="s">
        <v>15</v>
      </c>
      <c r="M6" s="93">
        <v>50</v>
      </c>
      <c r="N6" s="93" t="s">
        <v>516</v>
      </c>
      <c r="O6" s="93" t="s">
        <v>40</v>
      </c>
      <c r="P6" s="93" t="s">
        <v>38</v>
      </c>
      <c r="Q6" s="93" t="s">
        <v>39</v>
      </c>
      <c r="R6" s="93" t="s">
        <v>37</v>
      </c>
      <c r="S6" s="94">
        <v>0.75</v>
      </c>
      <c r="T6" s="95">
        <v>2</v>
      </c>
      <c r="V6" s="122"/>
      <c r="W6" s="122"/>
      <c r="X6" s="122"/>
      <c r="Y6" s="122"/>
      <c r="Z6" s="122"/>
    </row>
    <row r="7" spans="1:26" s="96" customFormat="1" ht="12" customHeight="1" x14ac:dyDescent="0.2">
      <c r="A7" s="97" t="s">
        <v>489</v>
      </c>
      <c r="B7" s="93" t="s">
        <v>36</v>
      </c>
      <c r="C7" s="93" t="s">
        <v>35</v>
      </c>
      <c r="D7" s="93" t="s">
        <v>35</v>
      </c>
      <c r="E7" s="93" t="s">
        <v>39</v>
      </c>
      <c r="F7" s="93" t="s">
        <v>40</v>
      </c>
      <c r="G7" s="93" t="s">
        <v>35</v>
      </c>
      <c r="H7" s="93" t="s">
        <v>35</v>
      </c>
      <c r="I7" s="93" t="s">
        <v>48</v>
      </c>
      <c r="J7" s="93" t="s">
        <v>35</v>
      </c>
      <c r="K7" s="93" t="s">
        <v>38</v>
      </c>
      <c r="L7" s="93" t="s">
        <v>15</v>
      </c>
      <c r="M7" s="93">
        <v>25</v>
      </c>
      <c r="N7" s="93" t="s">
        <v>516</v>
      </c>
      <c r="O7" s="93" t="s">
        <v>40</v>
      </c>
      <c r="P7" s="93" t="s">
        <v>38</v>
      </c>
      <c r="Q7" s="93" t="s">
        <v>39</v>
      </c>
      <c r="R7" s="93" t="s">
        <v>37</v>
      </c>
      <c r="S7" s="95">
        <v>0.5</v>
      </c>
      <c r="T7" s="95">
        <v>1.5</v>
      </c>
      <c r="V7" s="122"/>
      <c r="W7" s="122"/>
      <c r="X7" s="122"/>
      <c r="Y7" s="122"/>
      <c r="Z7" s="122"/>
    </row>
    <row r="8" spans="1:26" s="96" customFormat="1" ht="12" customHeight="1" x14ac:dyDescent="0.2">
      <c r="A8" s="97" t="s">
        <v>490</v>
      </c>
      <c r="B8" s="93" t="s">
        <v>36</v>
      </c>
      <c r="C8" s="93" t="s">
        <v>35</v>
      </c>
      <c r="D8" s="93" t="s">
        <v>36</v>
      </c>
      <c r="E8" s="93" t="s">
        <v>39</v>
      </c>
      <c r="F8" s="93" t="s">
        <v>36</v>
      </c>
      <c r="G8" s="93" t="s">
        <v>36</v>
      </c>
      <c r="H8" s="93" t="s">
        <v>36</v>
      </c>
      <c r="I8" s="93" t="s">
        <v>48</v>
      </c>
      <c r="J8" s="93" t="s">
        <v>35</v>
      </c>
      <c r="K8" s="93" t="s">
        <v>35</v>
      </c>
      <c r="L8" s="93" t="s">
        <v>15</v>
      </c>
      <c r="M8" s="93">
        <v>15</v>
      </c>
      <c r="N8" s="93" t="s">
        <v>49</v>
      </c>
      <c r="O8" s="93" t="s">
        <v>40</v>
      </c>
      <c r="P8" s="93" t="s">
        <v>38</v>
      </c>
      <c r="Q8" s="93" t="s">
        <v>39</v>
      </c>
      <c r="R8" s="93" t="s">
        <v>37</v>
      </c>
      <c r="S8" s="94">
        <v>0.25</v>
      </c>
      <c r="T8" s="95">
        <v>0.75</v>
      </c>
      <c r="V8" s="122"/>
      <c r="W8" s="122"/>
      <c r="X8" s="122"/>
      <c r="Y8" s="122"/>
      <c r="Z8" s="122"/>
    </row>
    <row r="9" spans="1:26" s="96" customFormat="1" ht="12" customHeight="1" x14ac:dyDescent="0.2">
      <c r="A9" s="98" t="s">
        <v>495</v>
      </c>
      <c r="B9" s="93" t="s">
        <v>35</v>
      </c>
      <c r="C9" s="93" t="s">
        <v>35</v>
      </c>
      <c r="D9" s="93" t="s">
        <v>36</v>
      </c>
      <c r="E9" s="93" t="s">
        <v>9</v>
      </c>
      <c r="F9" s="93" t="s">
        <v>35</v>
      </c>
      <c r="G9" s="93" t="s">
        <v>35</v>
      </c>
      <c r="H9" s="93" t="s">
        <v>35</v>
      </c>
      <c r="I9" s="93" t="s">
        <v>41</v>
      </c>
      <c r="J9" s="93" t="s">
        <v>36</v>
      </c>
      <c r="K9" s="93" t="s">
        <v>35</v>
      </c>
      <c r="L9" s="93" t="s">
        <v>15</v>
      </c>
      <c r="M9" s="93">
        <v>5</v>
      </c>
      <c r="N9" s="93" t="s">
        <v>514</v>
      </c>
      <c r="O9" s="93" t="s">
        <v>36</v>
      </c>
      <c r="P9" s="93" t="s">
        <v>38</v>
      </c>
      <c r="Q9" s="93" t="s">
        <v>39</v>
      </c>
      <c r="R9" s="93" t="s">
        <v>9</v>
      </c>
      <c r="S9" s="94">
        <v>0.5</v>
      </c>
      <c r="T9" s="95">
        <v>1.5</v>
      </c>
      <c r="V9" s="122"/>
      <c r="W9" s="122"/>
      <c r="X9" s="122"/>
      <c r="Y9" s="122"/>
      <c r="Z9" s="122"/>
    </row>
    <row r="10" spans="1:26" s="96" customFormat="1" ht="12" customHeight="1" x14ac:dyDescent="0.2">
      <c r="A10" s="97" t="s">
        <v>121</v>
      </c>
      <c r="B10" s="93" t="s">
        <v>35</v>
      </c>
      <c r="C10" s="93" t="s">
        <v>35</v>
      </c>
      <c r="D10" s="93" t="s">
        <v>35</v>
      </c>
      <c r="E10" s="93" t="s">
        <v>9</v>
      </c>
      <c r="F10" s="93" t="s">
        <v>40</v>
      </c>
      <c r="G10" s="93" t="s">
        <v>40</v>
      </c>
      <c r="H10" s="93" t="s">
        <v>40</v>
      </c>
      <c r="I10" s="93" t="s">
        <v>48</v>
      </c>
      <c r="J10" s="93" t="s">
        <v>40</v>
      </c>
      <c r="K10" s="93" t="s">
        <v>35</v>
      </c>
      <c r="L10" s="93" t="s">
        <v>15</v>
      </c>
      <c r="M10" s="93">
        <v>30</v>
      </c>
      <c r="N10" s="93" t="s">
        <v>49</v>
      </c>
      <c r="O10" s="93" t="s">
        <v>35</v>
      </c>
      <c r="P10" s="93" t="s">
        <v>47</v>
      </c>
      <c r="Q10" s="93" t="s">
        <v>39</v>
      </c>
      <c r="R10" s="93" t="s">
        <v>47</v>
      </c>
      <c r="S10" s="94">
        <v>0.5</v>
      </c>
      <c r="T10" s="95">
        <v>1.5</v>
      </c>
      <c r="V10" s="122"/>
      <c r="W10" s="122"/>
      <c r="X10" s="122"/>
      <c r="Y10" s="122"/>
      <c r="Z10" s="122"/>
    </row>
    <row r="11" spans="1:26" s="96" customFormat="1" ht="12" customHeight="1" x14ac:dyDescent="0.2">
      <c r="A11" s="97" t="s">
        <v>122</v>
      </c>
      <c r="B11" s="93" t="s">
        <v>36</v>
      </c>
      <c r="C11" s="93" t="s">
        <v>35</v>
      </c>
      <c r="D11" s="93" t="s">
        <v>35</v>
      </c>
      <c r="E11" s="93" t="s">
        <v>39</v>
      </c>
      <c r="F11" s="93" t="s">
        <v>40</v>
      </c>
      <c r="G11" s="93" t="s">
        <v>35</v>
      </c>
      <c r="H11" s="93" t="s">
        <v>35</v>
      </c>
      <c r="I11" s="93" t="s">
        <v>48</v>
      </c>
      <c r="J11" s="93" t="s">
        <v>35</v>
      </c>
      <c r="K11" s="93" t="s">
        <v>38</v>
      </c>
      <c r="L11" s="93" t="s">
        <v>15</v>
      </c>
      <c r="M11" s="93">
        <v>15</v>
      </c>
      <c r="N11" s="93" t="s">
        <v>516</v>
      </c>
      <c r="O11" s="93" t="s">
        <v>40</v>
      </c>
      <c r="P11" s="93" t="s">
        <v>38</v>
      </c>
      <c r="Q11" s="93" t="s">
        <v>39</v>
      </c>
      <c r="R11" s="93" t="s">
        <v>37</v>
      </c>
      <c r="S11" s="94">
        <v>1</v>
      </c>
      <c r="T11" s="95">
        <v>1.5</v>
      </c>
      <c r="V11" s="122"/>
      <c r="W11" s="122"/>
      <c r="X11" s="122"/>
      <c r="Y11" s="122"/>
      <c r="Z11" s="122"/>
    </row>
    <row r="12" spans="1:26" s="96" customFormat="1" ht="12" customHeight="1" x14ac:dyDescent="0.2">
      <c r="A12" s="97" t="s">
        <v>491</v>
      </c>
      <c r="B12" s="93" t="s">
        <v>35</v>
      </c>
      <c r="C12" s="93" t="s">
        <v>35</v>
      </c>
      <c r="D12" s="93" t="s">
        <v>36</v>
      </c>
      <c r="E12" s="93" t="s">
        <v>9</v>
      </c>
      <c r="F12" s="93" t="s">
        <v>36</v>
      </c>
      <c r="G12" s="93" t="s">
        <v>35</v>
      </c>
      <c r="H12" s="93" t="s">
        <v>35</v>
      </c>
      <c r="I12" s="93" t="s">
        <v>41</v>
      </c>
      <c r="J12" s="93" t="s">
        <v>36</v>
      </c>
      <c r="K12" s="93" t="s">
        <v>35</v>
      </c>
      <c r="L12" s="93" t="s">
        <v>15</v>
      </c>
      <c r="M12" s="93">
        <v>0.5</v>
      </c>
      <c r="N12" s="93" t="s">
        <v>519</v>
      </c>
      <c r="O12" s="93" t="s">
        <v>36</v>
      </c>
      <c r="P12" s="93" t="s">
        <v>38</v>
      </c>
      <c r="Q12" s="93" t="s">
        <v>39</v>
      </c>
      <c r="R12" s="93" t="s">
        <v>9</v>
      </c>
      <c r="S12" s="94">
        <v>1</v>
      </c>
      <c r="T12" s="95">
        <v>1.5</v>
      </c>
      <c r="V12" s="122"/>
      <c r="W12" s="122"/>
      <c r="X12" s="122"/>
      <c r="Y12" s="122"/>
      <c r="Z12" s="122"/>
    </row>
    <row r="13" spans="1:26" s="96" customFormat="1" ht="12" customHeight="1" x14ac:dyDescent="0.2">
      <c r="A13" s="97" t="s">
        <v>199</v>
      </c>
      <c r="B13" s="93" t="s">
        <v>40</v>
      </c>
      <c r="C13" s="93" t="s">
        <v>40</v>
      </c>
      <c r="D13" s="93" t="s">
        <v>35</v>
      </c>
      <c r="E13" s="93" t="s">
        <v>39</v>
      </c>
      <c r="F13" s="93" t="s">
        <v>40</v>
      </c>
      <c r="G13" s="93" t="s">
        <v>35</v>
      </c>
      <c r="H13" s="93" t="s">
        <v>35</v>
      </c>
      <c r="I13" s="93" t="s">
        <v>43</v>
      </c>
      <c r="J13" s="93" t="s">
        <v>40</v>
      </c>
      <c r="K13" s="93" t="s">
        <v>35</v>
      </c>
      <c r="L13" s="93" t="s">
        <v>15</v>
      </c>
      <c r="M13" s="93">
        <v>30</v>
      </c>
      <c r="N13" s="93" t="s">
        <v>46</v>
      </c>
      <c r="O13" s="93" t="s">
        <v>40</v>
      </c>
      <c r="P13" s="93" t="s">
        <v>38</v>
      </c>
      <c r="Q13" s="93" t="s">
        <v>39</v>
      </c>
      <c r="R13" s="93" t="s">
        <v>37</v>
      </c>
      <c r="S13" s="94">
        <v>0.25</v>
      </c>
      <c r="T13" s="95">
        <v>0.75</v>
      </c>
      <c r="V13" s="122"/>
      <c r="W13" s="122"/>
      <c r="X13" s="122"/>
      <c r="Y13" s="122"/>
      <c r="Z13" s="122"/>
    </row>
    <row r="14" spans="1:26" s="96" customFormat="1" ht="12" customHeight="1" x14ac:dyDescent="0.2">
      <c r="A14" s="97" t="s">
        <v>143</v>
      </c>
      <c r="B14" s="93" t="s">
        <v>35</v>
      </c>
      <c r="C14" s="93" t="s">
        <v>35</v>
      </c>
      <c r="D14" s="93" t="s">
        <v>35</v>
      </c>
      <c r="E14" s="93" t="s">
        <v>9</v>
      </c>
      <c r="F14" s="93" t="s">
        <v>36</v>
      </c>
      <c r="G14" s="93" t="s">
        <v>35</v>
      </c>
      <c r="H14" s="93" t="s">
        <v>35</v>
      </c>
      <c r="I14" s="93" t="s">
        <v>50</v>
      </c>
      <c r="J14" s="93" t="s">
        <v>35</v>
      </c>
      <c r="K14" s="93" t="s">
        <v>35</v>
      </c>
      <c r="L14" s="93" t="s">
        <v>15</v>
      </c>
      <c r="M14" s="93">
        <v>6</v>
      </c>
      <c r="N14" s="93" t="s">
        <v>514</v>
      </c>
      <c r="O14" s="93" t="s">
        <v>40</v>
      </c>
      <c r="P14" s="93" t="s">
        <v>37</v>
      </c>
      <c r="Q14" s="93" t="s">
        <v>39</v>
      </c>
      <c r="R14" s="93" t="s">
        <v>9</v>
      </c>
      <c r="S14" s="94">
        <v>1</v>
      </c>
      <c r="T14" s="95">
        <v>1.5</v>
      </c>
      <c r="V14" s="122"/>
      <c r="W14" s="122"/>
      <c r="X14" s="122"/>
      <c r="Y14" s="122"/>
      <c r="Z14" s="122"/>
    </row>
    <row r="15" spans="1:26" s="96" customFormat="1" ht="12" customHeight="1" x14ac:dyDescent="0.2">
      <c r="A15" s="97" t="s">
        <v>144</v>
      </c>
      <c r="B15" s="93" t="s">
        <v>35</v>
      </c>
      <c r="C15" s="93" t="s">
        <v>35</v>
      </c>
      <c r="D15" s="93" t="s">
        <v>35</v>
      </c>
      <c r="E15" s="93" t="s">
        <v>9</v>
      </c>
      <c r="F15" s="93" t="s">
        <v>36</v>
      </c>
      <c r="G15" s="93" t="s">
        <v>35</v>
      </c>
      <c r="H15" s="93" t="s">
        <v>35</v>
      </c>
      <c r="I15" s="93" t="s">
        <v>50</v>
      </c>
      <c r="J15" s="93" t="s">
        <v>35</v>
      </c>
      <c r="K15" s="93" t="s">
        <v>35</v>
      </c>
      <c r="L15" s="93" t="s">
        <v>15</v>
      </c>
      <c r="M15" s="93">
        <v>12</v>
      </c>
      <c r="N15" s="93" t="s">
        <v>514</v>
      </c>
      <c r="O15" s="93" t="s">
        <v>40</v>
      </c>
      <c r="P15" s="93" t="s">
        <v>38</v>
      </c>
      <c r="Q15" s="93" t="s">
        <v>39</v>
      </c>
      <c r="R15" s="93" t="s">
        <v>9</v>
      </c>
      <c r="S15" s="94">
        <v>0.25</v>
      </c>
      <c r="T15" s="95">
        <v>0.75</v>
      </c>
      <c r="V15" s="122"/>
      <c r="W15" s="122"/>
      <c r="X15" s="122"/>
      <c r="Y15" s="122"/>
      <c r="Z15" s="122"/>
    </row>
    <row r="16" spans="1:26" s="96" customFormat="1" ht="12" customHeight="1" x14ac:dyDescent="0.2">
      <c r="A16" s="97" t="s">
        <v>334</v>
      </c>
      <c r="B16" s="93" t="s">
        <v>40</v>
      </c>
      <c r="C16" s="93" t="s">
        <v>40</v>
      </c>
      <c r="D16" s="93" t="s">
        <v>40</v>
      </c>
      <c r="E16" s="93" t="s">
        <v>39</v>
      </c>
      <c r="F16" s="93" t="s">
        <v>35</v>
      </c>
      <c r="G16" s="93" t="s">
        <v>36</v>
      </c>
      <c r="H16" s="93" t="s">
        <v>35</v>
      </c>
      <c r="I16" s="93" t="s">
        <v>43</v>
      </c>
      <c r="J16" s="93" t="s">
        <v>40</v>
      </c>
      <c r="K16" s="93" t="s">
        <v>38</v>
      </c>
      <c r="L16" s="93" t="s">
        <v>15</v>
      </c>
      <c r="M16" s="93">
        <v>70</v>
      </c>
      <c r="N16" s="93" t="s">
        <v>18</v>
      </c>
      <c r="O16" s="93" t="s">
        <v>40</v>
      </c>
      <c r="P16" s="93" t="s">
        <v>38</v>
      </c>
      <c r="Q16" s="93" t="s">
        <v>39</v>
      </c>
      <c r="R16" s="93" t="s">
        <v>37</v>
      </c>
      <c r="S16" s="94">
        <v>0.25</v>
      </c>
      <c r="T16" s="95">
        <v>0.75</v>
      </c>
      <c r="V16" s="122"/>
      <c r="W16" s="122"/>
      <c r="X16" s="122"/>
      <c r="Y16" s="122"/>
      <c r="Z16" s="122"/>
    </row>
    <row r="17" spans="1:26" s="96" customFormat="1" ht="12" customHeight="1" x14ac:dyDescent="0.2">
      <c r="A17" s="97" t="s">
        <v>513</v>
      </c>
      <c r="B17" s="93" t="s">
        <v>40</v>
      </c>
      <c r="C17" s="93" t="s">
        <v>40</v>
      </c>
      <c r="D17" s="93" t="s">
        <v>36</v>
      </c>
      <c r="E17" s="93" t="s">
        <v>9</v>
      </c>
      <c r="F17" s="93" t="s">
        <v>36</v>
      </c>
      <c r="G17" s="93" t="s">
        <v>40</v>
      </c>
      <c r="H17" s="93" t="s">
        <v>36</v>
      </c>
      <c r="I17" s="93" t="s">
        <v>45</v>
      </c>
      <c r="J17" s="93" t="s">
        <v>36</v>
      </c>
      <c r="K17" s="93" t="s">
        <v>35</v>
      </c>
      <c r="L17" s="93" t="s">
        <v>15</v>
      </c>
      <c r="M17" s="93">
        <v>8</v>
      </c>
      <c r="N17" s="93" t="s">
        <v>519</v>
      </c>
      <c r="O17" s="93" t="s">
        <v>40</v>
      </c>
      <c r="P17" s="93" t="s">
        <v>38</v>
      </c>
      <c r="Q17" s="93" t="s">
        <v>39</v>
      </c>
      <c r="R17" s="93" t="s">
        <v>9</v>
      </c>
      <c r="S17" s="94">
        <v>0.5</v>
      </c>
      <c r="T17" s="95">
        <v>1.5</v>
      </c>
      <c r="V17" s="122"/>
      <c r="W17" s="122"/>
      <c r="X17" s="122"/>
      <c r="Y17" s="122"/>
      <c r="Z17" s="122"/>
    </row>
    <row r="18" spans="1:26" s="96" customFormat="1" ht="12" customHeight="1" x14ac:dyDescent="0.2">
      <c r="A18" s="97" t="s">
        <v>164</v>
      </c>
      <c r="B18" s="93" t="s">
        <v>35</v>
      </c>
      <c r="C18" s="93" t="s">
        <v>35</v>
      </c>
      <c r="D18" s="93" t="s">
        <v>36</v>
      </c>
      <c r="E18" s="93" t="s">
        <v>9</v>
      </c>
      <c r="F18" s="93" t="s">
        <v>35</v>
      </c>
      <c r="G18" s="93" t="s">
        <v>35</v>
      </c>
      <c r="H18" s="93" t="s">
        <v>36</v>
      </c>
      <c r="I18" s="93" t="s">
        <v>41</v>
      </c>
      <c r="J18" s="93" t="s">
        <v>36</v>
      </c>
      <c r="K18" s="93" t="s">
        <v>35</v>
      </c>
      <c r="L18" s="93" t="s">
        <v>15</v>
      </c>
      <c r="M18" s="93">
        <v>5</v>
      </c>
      <c r="N18" s="93" t="s">
        <v>514</v>
      </c>
      <c r="O18" s="93" t="s">
        <v>36</v>
      </c>
      <c r="P18" s="93" t="s">
        <v>38</v>
      </c>
      <c r="Q18" s="93" t="s">
        <v>39</v>
      </c>
      <c r="R18" s="93" t="s">
        <v>9</v>
      </c>
      <c r="S18" s="94">
        <v>0.5</v>
      </c>
      <c r="T18" s="95">
        <v>1.5</v>
      </c>
      <c r="V18" s="122"/>
      <c r="W18" s="122"/>
      <c r="X18" s="122"/>
      <c r="Y18" s="122"/>
      <c r="Z18" s="122"/>
    </row>
    <row r="19" spans="1:26" s="96" customFormat="1" ht="12" customHeight="1" x14ac:dyDescent="0.2">
      <c r="A19" s="97" t="s">
        <v>145</v>
      </c>
      <c r="B19" s="92" t="s">
        <v>36</v>
      </c>
      <c r="C19" s="92" t="s">
        <v>35</v>
      </c>
      <c r="D19" s="92" t="s">
        <v>36</v>
      </c>
      <c r="E19" s="92" t="s">
        <v>39</v>
      </c>
      <c r="F19" s="92" t="s">
        <v>36</v>
      </c>
      <c r="G19" s="92" t="s">
        <v>35</v>
      </c>
      <c r="H19" s="92" t="s">
        <v>35</v>
      </c>
      <c r="I19" s="93" t="s">
        <v>43</v>
      </c>
      <c r="J19" s="93" t="s">
        <v>40</v>
      </c>
      <c r="K19" s="92" t="s">
        <v>35</v>
      </c>
      <c r="L19" s="93" t="s">
        <v>15</v>
      </c>
      <c r="M19" s="93">
        <v>5</v>
      </c>
      <c r="N19" s="93" t="s">
        <v>514</v>
      </c>
      <c r="O19" s="93" t="s">
        <v>40</v>
      </c>
      <c r="P19" s="93" t="s">
        <v>38</v>
      </c>
      <c r="Q19" s="93" t="s">
        <v>39</v>
      </c>
      <c r="R19" s="93" t="s">
        <v>37</v>
      </c>
      <c r="S19" s="94">
        <v>0.5</v>
      </c>
      <c r="T19" s="95">
        <v>1.5</v>
      </c>
      <c r="V19" s="122"/>
      <c r="W19" s="122"/>
      <c r="X19" s="122"/>
      <c r="Y19" s="122"/>
      <c r="Z19" s="122"/>
    </row>
    <row r="20" spans="1:26" s="96" customFormat="1" ht="12" customHeight="1" x14ac:dyDescent="0.2">
      <c r="A20" s="97" t="s">
        <v>511</v>
      </c>
      <c r="B20" s="93" t="s">
        <v>40</v>
      </c>
      <c r="C20" s="93" t="s">
        <v>40</v>
      </c>
      <c r="D20" s="93" t="s">
        <v>36</v>
      </c>
      <c r="E20" s="93" t="s">
        <v>9</v>
      </c>
      <c r="F20" s="93" t="s">
        <v>35</v>
      </c>
      <c r="G20" s="93" t="s">
        <v>40</v>
      </c>
      <c r="H20" s="93" t="s">
        <v>36</v>
      </c>
      <c r="I20" s="93" t="s">
        <v>45</v>
      </c>
      <c r="J20" s="93" t="s">
        <v>36</v>
      </c>
      <c r="K20" s="93" t="s">
        <v>35</v>
      </c>
      <c r="L20" s="93" t="s">
        <v>15</v>
      </c>
      <c r="M20" s="99">
        <v>4</v>
      </c>
      <c r="N20" s="93" t="s">
        <v>519</v>
      </c>
      <c r="O20" s="93" t="s">
        <v>36</v>
      </c>
      <c r="P20" s="93" t="s">
        <v>38</v>
      </c>
      <c r="Q20" s="93" t="s">
        <v>9</v>
      </c>
      <c r="R20" s="93" t="s">
        <v>9</v>
      </c>
      <c r="S20" s="94">
        <v>0.25</v>
      </c>
      <c r="T20" s="95">
        <v>0.5</v>
      </c>
      <c r="V20" s="122"/>
      <c r="W20" s="122"/>
      <c r="X20" s="122"/>
      <c r="Y20" s="122"/>
      <c r="Z20" s="122"/>
    </row>
    <row r="21" spans="1:26" s="96" customFormat="1" ht="12" customHeight="1" x14ac:dyDescent="0.2">
      <c r="A21" s="97" t="s">
        <v>126</v>
      </c>
      <c r="B21" s="93" t="s">
        <v>36</v>
      </c>
      <c r="C21" s="93" t="s">
        <v>35</v>
      </c>
      <c r="D21" s="93" t="s">
        <v>35</v>
      </c>
      <c r="E21" s="93" t="s">
        <v>39</v>
      </c>
      <c r="F21" s="93" t="s">
        <v>35</v>
      </c>
      <c r="G21" s="93" t="s">
        <v>40</v>
      </c>
      <c r="H21" s="93" t="s">
        <v>35</v>
      </c>
      <c r="I21" s="93" t="s">
        <v>41</v>
      </c>
      <c r="J21" s="93" t="s">
        <v>35</v>
      </c>
      <c r="K21" s="93" t="s">
        <v>35</v>
      </c>
      <c r="L21" s="93" t="s">
        <v>15</v>
      </c>
      <c r="M21" s="93">
        <v>4</v>
      </c>
      <c r="N21" s="93" t="s">
        <v>521</v>
      </c>
      <c r="O21" s="93" t="s">
        <v>35</v>
      </c>
      <c r="P21" s="93" t="s">
        <v>38</v>
      </c>
      <c r="Q21" s="93" t="s">
        <v>39</v>
      </c>
      <c r="R21" s="93" t="s">
        <v>37</v>
      </c>
      <c r="S21" s="94">
        <v>1</v>
      </c>
      <c r="T21" s="95">
        <v>1.5</v>
      </c>
      <c r="V21" s="122"/>
      <c r="W21" s="122"/>
      <c r="X21" s="122"/>
      <c r="Y21" s="122"/>
      <c r="Z21" s="122"/>
    </row>
    <row r="22" spans="1:26" s="96" customFormat="1" ht="12" customHeight="1" x14ac:dyDescent="0.2">
      <c r="A22" s="97" t="s">
        <v>512</v>
      </c>
      <c r="B22" s="93" t="s">
        <v>40</v>
      </c>
      <c r="C22" s="93" t="s">
        <v>40</v>
      </c>
      <c r="D22" s="93" t="s">
        <v>36</v>
      </c>
      <c r="E22" s="93" t="s">
        <v>9</v>
      </c>
      <c r="F22" s="93" t="s">
        <v>36</v>
      </c>
      <c r="G22" s="93" t="s">
        <v>40</v>
      </c>
      <c r="H22" s="93" t="s">
        <v>36</v>
      </c>
      <c r="I22" s="93" t="s">
        <v>45</v>
      </c>
      <c r="J22" s="93" t="s">
        <v>36</v>
      </c>
      <c r="K22" s="93" t="s">
        <v>35</v>
      </c>
      <c r="L22" s="93" t="s">
        <v>15</v>
      </c>
      <c r="M22" s="93">
        <v>4</v>
      </c>
      <c r="N22" s="93" t="s">
        <v>54</v>
      </c>
      <c r="O22" s="93" t="s">
        <v>40</v>
      </c>
      <c r="P22" s="93" t="s">
        <v>38</v>
      </c>
      <c r="Q22" s="93" t="s">
        <v>39</v>
      </c>
      <c r="R22" s="93" t="s">
        <v>9</v>
      </c>
      <c r="S22" s="94">
        <v>0.25</v>
      </c>
      <c r="T22" s="95">
        <v>0.75</v>
      </c>
      <c r="V22" s="122"/>
      <c r="W22" s="122"/>
      <c r="X22" s="122"/>
      <c r="Y22" s="122"/>
      <c r="Z22" s="122"/>
    </row>
    <row r="23" spans="1:26" s="96" customFormat="1" ht="12" customHeight="1" x14ac:dyDescent="0.2">
      <c r="A23" s="97" t="s">
        <v>148</v>
      </c>
      <c r="B23" s="92" t="s">
        <v>36</v>
      </c>
      <c r="C23" s="92" t="s">
        <v>35</v>
      </c>
      <c r="D23" s="92" t="s">
        <v>36</v>
      </c>
      <c r="E23" s="92" t="s">
        <v>39</v>
      </c>
      <c r="F23" s="92" t="s">
        <v>36</v>
      </c>
      <c r="G23" s="92" t="s">
        <v>35</v>
      </c>
      <c r="H23" s="92" t="s">
        <v>35</v>
      </c>
      <c r="I23" s="93" t="s">
        <v>43</v>
      </c>
      <c r="J23" s="93" t="s">
        <v>40</v>
      </c>
      <c r="K23" s="92" t="s">
        <v>35</v>
      </c>
      <c r="L23" s="93" t="s">
        <v>15</v>
      </c>
      <c r="M23" s="93">
        <v>1.5</v>
      </c>
      <c r="N23" s="93" t="s">
        <v>514</v>
      </c>
      <c r="O23" s="93" t="s">
        <v>40</v>
      </c>
      <c r="P23" s="93" t="s">
        <v>38</v>
      </c>
      <c r="Q23" s="93" t="s">
        <v>39</v>
      </c>
      <c r="R23" s="93" t="s">
        <v>37</v>
      </c>
      <c r="S23" s="94">
        <v>0.25</v>
      </c>
      <c r="T23" s="95">
        <v>0.75</v>
      </c>
      <c r="V23" s="122"/>
      <c r="W23" s="122"/>
      <c r="X23" s="122"/>
      <c r="Y23" s="122"/>
      <c r="Z23" s="122"/>
    </row>
    <row r="24" spans="1:26" s="96" customFormat="1" ht="12" customHeight="1" x14ac:dyDescent="0.2">
      <c r="A24" s="97" t="s">
        <v>492</v>
      </c>
      <c r="B24" s="93" t="s">
        <v>35</v>
      </c>
      <c r="C24" s="93" t="s">
        <v>35</v>
      </c>
      <c r="D24" s="93" t="s">
        <v>36</v>
      </c>
      <c r="E24" s="93" t="s">
        <v>9</v>
      </c>
      <c r="F24" s="93" t="s">
        <v>35</v>
      </c>
      <c r="G24" s="93" t="s">
        <v>40</v>
      </c>
      <c r="H24" s="93" t="s">
        <v>40</v>
      </c>
      <c r="I24" s="93" t="s">
        <v>493</v>
      </c>
      <c r="J24" s="93" t="s">
        <v>36</v>
      </c>
      <c r="K24" s="93" t="s">
        <v>35</v>
      </c>
      <c r="L24" s="93" t="s">
        <v>15</v>
      </c>
      <c r="M24" s="93">
        <v>3</v>
      </c>
      <c r="N24" s="93" t="s">
        <v>54</v>
      </c>
      <c r="O24" s="93" t="s">
        <v>40</v>
      </c>
      <c r="P24" s="93" t="s">
        <v>38</v>
      </c>
      <c r="Q24" s="93" t="s">
        <v>39</v>
      </c>
      <c r="R24" s="93" t="s">
        <v>9</v>
      </c>
      <c r="S24" s="94">
        <v>0.25</v>
      </c>
      <c r="T24" s="95">
        <v>0.75</v>
      </c>
      <c r="V24" s="122"/>
      <c r="W24" s="122"/>
      <c r="X24" s="122"/>
      <c r="Y24" s="122"/>
      <c r="Z24" s="122"/>
    </row>
    <row r="25" spans="1:26" s="96" customFormat="1" ht="12" customHeight="1" x14ac:dyDescent="0.2">
      <c r="A25" s="91" t="s">
        <v>509</v>
      </c>
      <c r="B25" s="92" t="s">
        <v>35</v>
      </c>
      <c r="C25" s="92" t="s">
        <v>36</v>
      </c>
      <c r="D25" s="92" t="s">
        <v>36</v>
      </c>
      <c r="E25" s="92" t="s">
        <v>9</v>
      </c>
      <c r="F25" s="92" t="s">
        <v>35</v>
      </c>
      <c r="G25" s="92" t="s">
        <v>36</v>
      </c>
      <c r="H25" s="92" t="s">
        <v>36</v>
      </c>
      <c r="I25" s="93" t="s">
        <v>41</v>
      </c>
      <c r="J25" s="93" t="s">
        <v>40</v>
      </c>
      <c r="K25" s="93" t="s">
        <v>35</v>
      </c>
      <c r="L25" s="92" t="s">
        <v>13</v>
      </c>
      <c r="M25" s="92">
        <v>15</v>
      </c>
      <c r="N25" s="93" t="s">
        <v>53</v>
      </c>
      <c r="O25" s="92" t="s">
        <v>35</v>
      </c>
      <c r="P25" s="92" t="s">
        <v>37</v>
      </c>
      <c r="Q25" s="93" t="s">
        <v>39</v>
      </c>
      <c r="R25" s="92" t="s">
        <v>38</v>
      </c>
      <c r="S25" s="94">
        <v>0.5</v>
      </c>
      <c r="T25" s="95">
        <v>1.5</v>
      </c>
      <c r="V25" s="122"/>
      <c r="W25" s="122"/>
      <c r="X25" s="122"/>
      <c r="Y25" s="122"/>
      <c r="Z25" s="122"/>
    </row>
    <row r="26" spans="1:26" s="96" customFormat="1" ht="12" customHeight="1" x14ac:dyDescent="0.2">
      <c r="A26" s="97" t="s">
        <v>117</v>
      </c>
      <c r="B26" s="93" t="s">
        <v>36</v>
      </c>
      <c r="C26" s="93" t="s">
        <v>36</v>
      </c>
      <c r="D26" s="93" t="s">
        <v>35</v>
      </c>
      <c r="E26" s="93" t="s">
        <v>9</v>
      </c>
      <c r="F26" s="93" t="s">
        <v>36</v>
      </c>
      <c r="G26" s="93" t="s">
        <v>35</v>
      </c>
      <c r="H26" s="93" t="s">
        <v>35</v>
      </c>
      <c r="I26" s="93" t="s">
        <v>41</v>
      </c>
      <c r="J26" s="93" t="s">
        <v>35</v>
      </c>
      <c r="K26" s="93" t="s">
        <v>38</v>
      </c>
      <c r="L26" s="93" t="s">
        <v>13</v>
      </c>
      <c r="M26" s="93">
        <v>50</v>
      </c>
      <c r="N26" s="93" t="s">
        <v>515</v>
      </c>
      <c r="O26" s="93" t="s">
        <v>36</v>
      </c>
      <c r="P26" s="93" t="s">
        <v>37</v>
      </c>
      <c r="Q26" s="93" t="s">
        <v>39</v>
      </c>
      <c r="R26" s="93" t="s">
        <v>37</v>
      </c>
      <c r="S26" s="94">
        <v>1.5</v>
      </c>
      <c r="T26" s="95">
        <v>3</v>
      </c>
      <c r="V26" s="122"/>
      <c r="W26" s="122"/>
      <c r="X26" s="122"/>
      <c r="Y26" s="122"/>
      <c r="Z26" s="122"/>
    </row>
    <row r="27" spans="1:26" s="96" customFormat="1" ht="12" customHeight="1" x14ac:dyDescent="0.2">
      <c r="A27" s="97" t="s">
        <v>162</v>
      </c>
      <c r="B27" s="93" t="s">
        <v>36</v>
      </c>
      <c r="C27" s="93" t="s">
        <v>36</v>
      </c>
      <c r="D27" s="93" t="s">
        <v>35</v>
      </c>
      <c r="E27" s="93" t="s">
        <v>9</v>
      </c>
      <c r="F27" s="93" t="s">
        <v>35</v>
      </c>
      <c r="G27" s="93" t="s">
        <v>36</v>
      </c>
      <c r="H27" s="93" t="s">
        <v>35</v>
      </c>
      <c r="I27" s="93" t="s">
        <v>41</v>
      </c>
      <c r="J27" s="93" t="s">
        <v>35</v>
      </c>
      <c r="K27" s="93" t="s">
        <v>38</v>
      </c>
      <c r="L27" s="93" t="s">
        <v>13</v>
      </c>
      <c r="M27" s="93">
        <v>70</v>
      </c>
      <c r="N27" s="93" t="s">
        <v>516</v>
      </c>
      <c r="O27" s="93" t="s">
        <v>35</v>
      </c>
      <c r="P27" s="93" t="s">
        <v>37</v>
      </c>
      <c r="Q27" s="93" t="s">
        <v>9</v>
      </c>
      <c r="R27" s="93" t="s">
        <v>37</v>
      </c>
      <c r="S27" s="94">
        <v>0.25</v>
      </c>
      <c r="T27" s="94">
        <v>0.5</v>
      </c>
      <c r="V27" s="122"/>
      <c r="W27" s="122"/>
      <c r="X27" s="122"/>
      <c r="Y27" s="122"/>
      <c r="Z27" s="122"/>
    </row>
    <row r="28" spans="1:26" s="96" customFormat="1" ht="12" customHeight="1" x14ac:dyDescent="0.2">
      <c r="A28" s="97" t="s">
        <v>508</v>
      </c>
      <c r="B28" s="93" t="s">
        <v>36</v>
      </c>
      <c r="C28" s="93" t="s">
        <v>36</v>
      </c>
      <c r="D28" s="93" t="s">
        <v>36</v>
      </c>
      <c r="E28" s="93" t="s">
        <v>9</v>
      </c>
      <c r="F28" s="93" t="s">
        <v>36</v>
      </c>
      <c r="G28" s="93" t="s">
        <v>35</v>
      </c>
      <c r="H28" s="93" t="s">
        <v>35</v>
      </c>
      <c r="I28" s="93" t="s">
        <v>50</v>
      </c>
      <c r="J28" s="93" t="s">
        <v>35</v>
      </c>
      <c r="K28" s="93" t="s">
        <v>38</v>
      </c>
      <c r="L28" s="93" t="s">
        <v>13</v>
      </c>
      <c r="M28" s="93">
        <v>60</v>
      </c>
      <c r="N28" s="93" t="s">
        <v>516</v>
      </c>
      <c r="O28" s="93" t="s">
        <v>35</v>
      </c>
      <c r="P28" s="93" t="s">
        <v>37</v>
      </c>
      <c r="Q28" s="93" t="s">
        <v>39</v>
      </c>
      <c r="R28" s="93" t="s">
        <v>37</v>
      </c>
      <c r="S28" s="94">
        <v>0.25</v>
      </c>
      <c r="T28" s="95">
        <v>0.75</v>
      </c>
      <c r="V28" s="122"/>
      <c r="W28" s="122"/>
      <c r="X28" s="122"/>
      <c r="Y28" s="122"/>
      <c r="Z28" s="122"/>
    </row>
    <row r="29" spans="1:26" s="96" customFormat="1" ht="12" customHeight="1" x14ac:dyDescent="0.2">
      <c r="A29" s="97" t="s">
        <v>146</v>
      </c>
      <c r="B29" s="93" t="s">
        <v>36</v>
      </c>
      <c r="C29" s="93" t="s">
        <v>36</v>
      </c>
      <c r="D29" s="93" t="s">
        <v>36</v>
      </c>
      <c r="E29" s="93" t="s">
        <v>9</v>
      </c>
      <c r="F29" s="93" t="s">
        <v>36</v>
      </c>
      <c r="G29" s="93" t="s">
        <v>36</v>
      </c>
      <c r="H29" s="93" t="s">
        <v>36</v>
      </c>
      <c r="I29" s="93" t="s">
        <v>45</v>
      </c>
      <c r="J29" s="93" t="s">
        <v>35</v>
      </c>
      <c r="K29" s="93" t="s">
        <v>38</v>
      </c>
      <c r="L29" s="93" t="s">
        <v>13</v>
      </c>
      <c r="M29" s="93">
        <v>13</v>
      </c>
      <c r="N29" s="93" t="s">
        <v>521</v>
      </c>
      <c r="O29" s="93" t="s">
        <v>36</v>
      </c>
      <c r="P29" s="93" t="s">
        <v>47</v>
      </c>
      <c r="Q29" s="93" t="s">
        <v>9</v>
      </c>
      <c r="R29" s="93" t="s">
        <v>37</v>
      </c>
      <c r="S29" s="94">
        <v>0.25</v>
      </c>
      <c r="T29" s="95">
        <v>0.75</v>
      </c>
      <c r="V29" s="122"/>
      <c r="W29" s="122"/>
      <c r="X29" s="122"/>
      <c r="Y29" s="122"/>
      <c r="Z29" s="122"/>
    </row>
    <row r="30" spans="1:26" s="96" customFormat="1" ht="12" customHeight="1" x14ac:dyDescent="0.2">
      <c r="A30" s="97" t="s">
        <v>127</v>
      </c>
      <c r="B30" s="93" t="s">
        <v>36</v>
      </c>
      <c r="C30" s="93" t="s">
        <v>36</v>
      </c>
      <c r="D30" s="93" t="s">
        <v>36</v>
      </c>
      <c r="E30" s="93" t="s">
        <v>9</v>
      </c>
      <c r="F30" s="93" t="s">
        <v>36</v>
      </c>
      <c r="G30" s="93" t="s">
        <v>35</v>
      </c>
      <c r="H30" s="93" t="s">
        <v>35</v>
      </c>
      <c r="I30" s="93" t="s">
        <v>50</v>
      </c>
      <c r="J30" s="93" t="s">
        <v>35</v>
      </c>
      <c r="K30" s="93" t="s">
        <v>38</v>
      </c>
      <c r="L30" s="93" t="s">
        <v>13</v>
      </c>
      <c r="M30" s="93">
        <v>60</v>
      </c>
      <c r="N30" s="93" t="s">
        <v>53</v>
      </c>
      <c r="O30" s="93" t="s">
        <v>36</v>
      </c>
      <c r="P30" s="93" t="s">
        <v>37</v>
      </c>
      <c r="Q30" s="93" t="s">
        <v>39</v>
      </c>
      <c r="R30" s="93" t="s">
        <v>37</v>
      </c>
      <c r="S30" s="94">
        <v>0.5</v>
      </c>
      <c r="T30" s="94">
        <v>1</v>
      </c>
      <c r="V30" s="122"/>
      <c r="W30" s="122"/>
      <c r="X30" s="122"/>
      <c r="Y30" s="122"/>
      <c r="Z30" s="122"/>
    </row>
    <row r="31" spans="1:26" s="96" customFormat="1" ht="12.75" customHeight="1" x14ac:dyDescent="0.2">
      <c r="A31" s="97" t="s">
        <v>507</v>
      </c>
      <c r="B31" s="93" t="s">
        <v>36</v>
      </c>
      <c r="C31" s="93" t="s">
        <v>36</v>
      </c>
      <c r="D31" s="93" t="s">
        <v>36</v>
      </c>
      <c r="E31" s="93" t="s">
        <v>9</v>
      </c>
      <c r="F31" s="93" t="s">
        <v>36</v>
      </c>
      <c r="G31" s="93" t="s">
        <v>35</v>
      </c>
      <c r="H31" s="93" t="s">
        <v>35</v>
      </c>
      <c r="I31" s="93" t="s">
        <v>50</v>
      </c>
      <c r="J31" s="93" t="s">
        <v>35</v>
      </c>
      <c r="K31" s="93" t="s">
        <v>38</v>
      </c>
      <c r="L31" s="93" t="s">
        <v>13</v>
      </c>
      <c r="M31" s="93">
        <v>60</v>
      </c>
      <c r="N31" s="93" t="s">
        <v>515</v>
      </c>
      <c r="O31" s="93" t="s">
        <v>36</v>
      </c>
      <c r="P31" s="93" t="s">
        <v>37</v>
      </c>
      <c r="Q31" s="93" t="s">
        <v>39</v>
      </c>
      <c r="R31" s="93" t="s">
        <v>37</v>
      </c>
      <c r="S31" s="94">
        <v>1</v>
      </c>
      <c r="T31" s="95">
        <v>1.5</v>
      </c>
      <c r="V31" s="122"/>
      <c r="W31" s="122"/>
      <c r="X31" s="122"/>
      <c r="Y31" s="122"/>
      <c r="Z31" s="122"/>
    </row>
    <row r="32" spans="1:26" s="96" customFormat="1" ht="14.25" customHeight="1" x14ac:dyDescent="0.2">
      <c r="A32" s="97" t="s">
        <v>118</v>
      </c>
      <c r="B32" s="93" t="s">
        <v>36</v>
      </c>
      <c r="C32" s="93" t="s">
        <v>35</v>
      </c>
      <c r="D32" s="93" t="s">
        <v>36</v>
      </c>
      <c r="E32" s="93" t="s">
        <v>9</v>
      </c>
      <c r="F32" s="93" t="s">
        <v>36</v>
      </c>
      <c r="G32" s="93" t="s">
        <v>40</v>
      </c>
      <c r="H32" s="93" t="s">
        <v>40</v>
      </c>
      <c r="I32" s="93" t="s">
        <v>43</v>
      </c>
      <c r="J32" s="93" t="s">
        <v>40</v>
      </c>
      <c r="K32" s="93" t="s">
        <v>35</v>
      </c>
      <c r="L32" s="93" t="s">
        <v>14</v>
      </c>
      <c r="M32" s="93">
        <v>50</v>
      </c>
      <c r="N32" s="93" t="s">
        <v>516</v>
      </c>
      <c r="O32" s="93" t="s">
        <v>40</v>
      </c>
      <c r="P32" s="93" t="s">
        <v>38</v>
      </c>
      <c r="Q32" s="93" t="s">
        <v>39</v>
      </c>
      <c r="R32" s="93" t="s">
        <v>9</v>
      </c>
      <c r="S32" s="94">
        <v>0.5</v>
      </c>
      <c r="T32" s="95">
        <v>1.5</v>
      </c>
      <c r="V32" s="122"/>
      <c r="W32" s="122"/>
      <c r="X32" s="122"/>
      <c r="Y32" s="122"/>
      <c r="Z32" s="122"/>
    </row>
    <row r="33" spans="1:26" s="96" customFormat="1" ht="12" customHeight="1" x14ac:dyDescent="0.2">
      <c r="A33" s="97" t="s">
        <v>343</v>
      </c>
      <c r="B33" s="93" t="s">
        <v>40</v>
      </c>
      <c r="C33" s="93" t="s">
        <v>40</v>
      </c>
      <c r="D33" s="93" t="s">
        <v>35</v>
      </c>
      <c r="E33" s="93" t="s">
        <v>39</v>
      </c>
      <c r="F33" s="93" t="s">
        <v>36</v>
      </c>
      <c r="G33" s="93" t="s">
        <v>35</v>
      </c>
      <c r="H33" s="93" t="s">
        <v>35</v>
      </c>
      <c r="I33" s="93" t="s">
        <v>43</v>
      </c>
      <c r="J33" s="93" t="s">
        <v>35</v>
      </c>
      <c r="K33" s="93" t="s">
        <v>38</v>
      </c>
      <c r="L33" s="93" t="s">
        <v>14</v>
      </c>
      <c r="M33" s="93">
        <v>30</v>
      </c>
      <c r="N33" s="93" t="s">
        <v>17</v>
      </c>
      <c r="O33" s="93" t="s">
        <v>40</v>
      </c>
      <c r="P33" s="93" t="s">
        <v>38</v>
      </c>
      <c r="Q33" s="93" t="s">
        <v>39</v>
      </c>
      <c r="R33" s="93" t="s">
        <v>37</v>
      </c>
      <c r="S33" s="94">
        <v>0.5</v>
      </c>
      <c r="T33" s="95">
        <v>1.5</v>
      </c>
      <c r="V33" s="122"/>
      <c r="W33" s="122"/>
      <c r="X33" s="122"/>
      <c r="Y33" s="122"/>
      <c r="Z33" s="122"/>
    </row>
    <row r="34" spans="1:26" s="96" customFormat="1" ht="12" customHeight="1" x14ac:dyDescent="0.2">
      <c r="A34" s="97" t="s">
        <v>494</v>
      </c>
      <c r="B34" s="93" t="s">
        <v>40</v>
      </c>
      <c r="C34" s="93" t="s">
        <v>40</v>
      </c>
      <c r="D34" s="93" t="s">
        <v>35</v>
      </c>
      <c r="E34" s="93" t="s">
        <v>39</v>
      </c>
      <c r="F34" s="93" t="s">
        <v>36</v>
      </c>
      <c r="G34" s="93" t="s">
        <v>35</v>
      </c>
      <c r="H34" s="93" t="s">
        <v>35</v>
      </c>
      <c r="I34" s="93" t="s">
        <v>43</v>
      </c>
      <c r="J34" s="93" t="s">
        <v>35</v>
      </c>
      <c r="K34" s="93" t="s">
        <v>38</v>
      </c>
      <c r="L34" s="93" t="s">
        <v>14</v>
      </c>
      <c r="M34" s="93">
        <v>30</v>
      </c>
      <c r="N34" s="93" t="s">
        <v>17</v>
      </c>
      <c r="O34" s="93" t="s">
        <v>40</v>
      </c>
      <c r="P34" s="93" t="s">
        <v>38</v>
      </c>
      <c r="Q34" s="93" t="s">
        <v>39</v>
      </c>
      <c r="R34" s="93" t="s">
        <v>37</v>
      </c>
      <c r="S34" s="94">
        <v>0.25</v>
      </c>
      <c r="T34" s="94">
        <v>0.5</v>
      </c>
      <c r="V34" s="122"/>
      <c r="W34" s="122"/>
      <c r="X34" s="122"/>
      <c r="Y34" s="122"/>
      <c r="Z34" s="122"/>
    </row>
    <row r="35" spans="1:26" s="96" customFormat="1" ht="12" customHeight="1" x14ac:dyDescent="0.2">
      <c r="A35" s="97" t="s">
        <v>497</v>
      </c>
      <c r="B35" s="93" t="s">
        <v>35</v>
      </c>
      <c r="C35" s="93" t="s">
        <v>35</v>
      </c>
      <c r="D35" s="93" t="s">
        <v>36</v>
      </c>
      <c r="E35" s="93" t="s">
        <v>9</v>
      </c>
      <c r="F35" s="93" t="s">
        <v>35</v>
      </c>
      <c r="G35" s="93" t="s">
        <v>40</v>
      </c>
      <c r="H35" s="93" t="s">
        <v>40</v>
      </c>
      <c r="I35" s="93" t="s">
        <v>51</v>
      </c>
      <c r="J35" s="93" t="s">
        <v>35</v>
      </c>
      <c r="K35" s="93" t="s">
        <v>38</v>
      </c>
      <c r="L35" s="93" t="s">
        <v>14</v>
      </c>
      <c r="M35" s="93">
        <v>30</v>
      </c>
      <c r="N35" s="93" t="s">
        <v>52</v>
      </c>
      <c r="O35" s="93" t="s">
        <v>35</v>
      </c>
      <c r="P35" s="93" t="s">
        <v>37</v>
      </c>
      <c r="Q35" s="93" t="s">
        <v>39</v>
      </c>
      <c r="R35" s="93" t="s">
        <v>37</v>
      </c>
      <c r="S35" s="94">
        <v>0.5</v>
      </c>
      <c r="T35" s="95">
        <v>1</v>
      </c>
      <c r="V35" s="122"/>
      <c r="W35" s="122"/>
      <c r="X35" s="122"/>
      <c r="Y35" s="122"/>
      <c r="Z35" s="122"/>
    </row>
    <row r="36" spans="1:26" s="96" customFormat="1" ht="12" customHeight="1" x14ac:dyDescent="0.2">
      <c r="A36" s="97" t="s">
        <v>171</v>
      </c>
      <c r="B36" s="93" t="s">
        <v>40</v>
      </c>
      <c r="C36" s="93" t="s">
        <v>40</v>
      </c>
      <c r="D36" s="93" t="s">
        <v>35</v>
      </c>
      <c r="E36" s="93" t="s">
        <v>39</v>
      </c>
      <c r="F36" s="93" t="s">
        <v>44</v>
      </c>
      <c r="G36" s="93" t="s">
        <v>35</v>
      </c>
      <c r="H36" s="93" t="s">
        <v>35</v>
      </c>
      <c r="I36" s="93" t="s">
        <v>48</v>
      </c>
      <c r="J36" s="93" t="s">
        <v>40</v>
      </c>
      <c r="K36" s="93" t="s">
        <v>38</v>
      </c>
      <c r="L36" s="93" t="s">
        <v>14</v>
      </c>
      <c r="M36" s="93">
        <v>35</v>
      </c>
      <c r="N36" s="93" t="s">
        <v>46</v>
      </c>
      <c r="O36" s="93" t="s">
        <v>40</v>
      </c>
      <c r="P36" s="93" t="s">
        <v>38</v>
      </c>
      <c r="Q36" s="93" t="s">
        <v>39</v>
      </c>
      <c r="R36" s="93" t="s">
        <v>37</v>
      </c>
      <c r="S36" s="94">
        <v>1.5</v>
      </c>
      <c r="T36" s="95">
        <v>2</v>
      </c>
      <c r="V36" s="122"/>
      <c r="W36" s="122"/>
      <c r="X36" s="122"/>
      <c r="Y36" s="122"/>
      <c r="Z36" s="122"/>
    </row>
    <row r="37" spans="1:26" s="96" customFormat="1" ht="12" customHeight="1" x14ac:dyDescent="0.2">
      <c r="A37" s="97" t="s">
        <v>166</v>
      </c>
      <c r="B37" s="93" t="s">
        <v>35</v>
      </c>
      <c r="C37" s="93" t="s">
        <v>35</v>
      </c>
      <c r="D37" s="93" t="s">
        <v>36</v>
      </c>
      <c r="E37" s="93" t="s">
        <v>9</v>
      </c>
      <c r="F37" s="93" t="s">
        <v>35</v>
      </c>
      <c r="G37" s="93" t="s">
        <v>40</v>
      </c>
      <c r="H37" s="93" t="s">
        <v>36</v>
      </c>
      <c r="I37" s="93" t="s">
        <v>51</v>
      </c>
      <c r="J37" s="93" t="s">
        <v>35</v>
      </c>
      <c r="K37" s="93" t="s">
        <v>38</v>
      </c>
      <c r="L37" s="93" t="s">
        <v>14</v>
      </c>
      <c r="M37" s="100">
        <v>7</v>
      </c>
      <c r="N37" s="93" t="s">
        <v>52</v>
      </c>
      <c r="O37" s="93" t="s">
        <v>35</v>
      </c>
      <c r="P37" s="93" t="s">
        <v>37</v>
      </c>
      <c r="Q37" s="93" t="s">
        <v>39</v>
      </c>
      <c r="R37" s="93" t="s">
        <v>37</v>
      </c>
      <c r="S37" s="94">
        <v>0.25</v>
      </c>
      <c r="T37" s="95">
        <v>1</v>
      </c>
      <c r="V37" s="122"/>
      <c r="W37" s="122"/>
      <c r="X37" s="122"/>
      <c r="Y37" s="122"/>
      <c r="Z37" s="122"/>
    </row>
    <row r="38" spans="1:26" s="96" customFormat="1" ht="12" customHeight="1" x14ac:dyDescent="0.2">
      <c r="A38" s="97" t="s">
        <v>506</v>
      </c>
      <c r="B38" s="93" t="s">
        <v>35</v>
      </c>
      <c r="C38" s="93" t="s">
        <v>35</v>
      </c>
      <c r="D38" s="93" t="s">
        <v>35</v>
      </c>
      <c r="E38" s="93" t="s">
        <v>39</v>
      </c>
      <c r="F38" s="93" t="s">
        <v>36</v>
      </c>
      <c r="G38" s="93" t="s">
        <v>40</v>
      </c>
      <c r="H38" s="93" t="s">
        <v>40</v>
      </c>
      <c r="I38" s="93" t="s">
        <v>51</v>
      </c>
      <c r="J38" s="93" t="s">
        <v>35</v>
      </c>
      <c r="K38" s="93" t="s">
        <v>38</v>
      </c>
      <c r="L38" s="93" t="s">
        <v>14</v>
      </c>
      <c r="M38" s="100">
        <v>15</v>
      </c>
      <c r="N38" s="93" t="s">
        <v>520</v>
      </c>
      <c r="O38" s="93" t="s">
        <v>40</v>
      </c>
      <c r="P38" s="93" t="s">
        <v>38</v>
      </c>
      <c r="Q38" s="93" t="s">
        <v>39</v>
      </c>
      <c r="R38" s="93" t="s">
        <v>39</v>
      </c>
      <c r="S38" s="94">
        <v>0.25</v>
      </c>
      <c r="T38" s="95">
        <v>1</v>
      </c>
      <c r="V38" s="122"/>
      <c r="W38" s="122"/>
      <c r="X38" s="122"/>
      <c r="Y38" s="122"/>
      <c r="Z38" s="122"/>
    </row>
    <row r="39" spans="1:26" s="96" customFormat="1" ht="12" customHeight="1" x14ac:dyDescent="0.2">
      <c r="A39" s="97" t="s">
        <v>120</v>
      </c>
      <c r="B39" s="93" t="s">
        <v>36</v>
      </c>
      <c r="C39" s="93" t="s">
        <v>36</v>
      </c>
      <c r="D39" s="93" t="s">
        <v>36</v>
      </c>
      <c r="E39" s="93" t="s">
        <v>9</v>
      </c>
      <c r="F39" s="93" t="s">
        <v>44</v>
      </c>
      <c r="G39" s="93" t="s">
        <v>35</v>
      </c>
      <c r="H39" s="93" t="s">
        <v>35</v>
      </c>
      <c r="I39" s="93" t="s">
        <v>45</v>
      </c>
      <c r="J39" s="93" t="s">
        <v>36</v>
      </c>
      <c r="K39" s="93" t="s">
        <v>38</v>
      </c>
      <c r="L39" s="93" t="s">
        <v>16</v>
      </c>
      <c r="M39" s="93">
        <v>12</v>
      </c>
      <c r="N39" s="93" t="s">
        <v>46</v>
      </c>
      <c r="O39" s="93" t="s">
        <v>40</v>
      </c>
      <c r="P39" s="93" t="s">
        <v>47</v>
      </c>
      <c r="Q39" s="93" t="s">
        <v>9</v>
      </c>
      <c r="R39" s="93" t="s">
        <v>47</v>
      </c>
      <c r="S39" s="94">
        <v>0.125</v>
      </c>
      <c r="T39" s="95">
        <v>0.25</v>
      </c>
      <c r="V39" s="122"/>
      <c r="W39" s="122"/>
      <c r="X39" s="122"/>
      <c r="Y39" s="122"/>
      <c r="Z39" s="122"/>
    </row>
    <row r="40" spans="1:26" s="96" customFormat="1" ht="12" customHeight="1" x14ac:dyDescent="0.2">
      <c r="A40" s="97" t="s">
        <v>517</v>
      </c>
      <c r="B40" s="93" t="s">
        <v>36</v>
      </c>
      <c r="C40" s="93" t="s">
        <v>36</v>
      </c>
      <c r="D40" s="93" t="s">
        <v>36</v>
      </c>
      <c r="E40" s="93" t="s">
        <v>9</v>
      </c>
      <c r="F40" s="93" t="s">
        <v>36</v>
      </c>
      <c r="G40" s="93" t="s">
        <v>36</v>
      </c>
      <c r="H40" s="93" t="s">
        <v>35</v>
      </c>
      <c r="I40" s="93" t="s">
        <v>41</v>
      </c>
      <c r="J40" s="93" t="s">
        <v>36</v>
      </c>
      <c r="K40" s="93" t="s">
        <v>38</v>
      </c>
      <c r="L40" s="93" t="s">
        <v>16</v>
      </c>
      <c r="M40" s="93">
        <v>15</v>
      </c>
      <c r="N40" s="93" t="s">
        <v>516</v>
      </c>
      <c r="O40" s="93" t="s">
        <v>35</v>
      </c>
      <c r="P40" s="93" t="s">
        <v>37</v>
      </c>
      <c r="Q40" s="93" t="s">
        <v>39</v>
      </c>
      <c r="R40" s="93" t="s">
        <v>47</v>
      </c>
      <c r="S40" s="94">
        <v>0.5</v>
      </c>
      <c r="T40" s="95">
        <v>1.5</v>
      </c>
      <c r="V40" s="122"/>
      <c r="W40" s="122"/>
      <c r="X40" s="122"/>
      <c r="Y40" s="122"/>
      <c r="Z40" s="122"/>
    </row>
    <row r="41" spans="1:26" s="96" customFormat="1" ht="12" customHeight="1" x14ac:dyDescent="0.2">
      <c r="A41" s="97" t="s">
        <v>518</v>
      </c>
      <c r="B41" s="93" t="s">
        <v>36</v>
      </c>
      <c r="C41" s="93" t="s">
        <v>36</v>
      </c>
      <c r="D41" s="93" t="s">
        <v>36</v>
      </c>
      <c r="E41" s="93" t="s">
        <v>9</v>
      </c>
      <c r="F41" s="93" t="s">
        <v>36</v>
      </c>
      <c r="G41" s="93" t="s">
        <v>36</v>
      </c>
      <c r="H41" s="93" t="s">
        <v>35</v>
      </c>
      <c r="I41" s="93" t="s">
        <v>41</v>
      </c>
      <c r="J41" s="93" t="s">
        <v>36</v>
      </c>
      <c r="K41" s="93" t="s">
        <v>38</v>
      </c>
      <c r="L41" s="93" t="s">
        <v>16</v>
      </c>
      <c r="M41" s="93">
        <v>5</v>
      </c>
      <c r="N41" s="93" t="s">
        <v>516</v>
      </c>
      <c r="O41" s="93" t="s">
        <v>35</v>
      </c>
      <c r="P41" s="93" t="s">
        <v>37</v>
      </c>
      <c r="Q41" s="93" t="s">
        <v>39</v>
      </c>
      <c r="R41" s="93" t="s">
        <v>47</v>
      </c>
      <c r="S41" s="94">
        <v>0.25</v>
      </c>
      <c r="T41" s="94">
        <v>0.5</v>
      </c>
      <c r="V41" s="122"/>
      <c r="W41" s="122"/>
      <c r="X41" s="122"/>
      <c r="Y41" s="122"/>
      <c r="Z41" s="122"/>
    </row>
    <row r="42" spans="1:26" s="96" customFormat="1" ht="12" customHeight="1" x14ac:dyDescent="0.2">
      <c r="A42" s="97" t="s">
        <v>123</v>
      </c>
      <c r="B42" s="93" t="s">
        <v>36</v>
      </c>
      <c r="C42" s="93" t="s">
        <v>36</v>
      </c>
      <c r="D42" s="93" t="s">
        <v>35</v>
      </c>
      <c r="E42" s="93" t="s">
        <v>9</v>
      </c>
      <c r="F42" s="93" t="s">
        <v>36</v>
      </c>
      <c r="G42" s="93" t="s">
        <v>36</v>
      </c>
      <c r="H42" s="93" t="s">
        <v>35</v>
      </c>
      <c r="I42" s="93" t="s">
        <v>43</v>
      </c>
      <c r="J42" s="93" t="s">
        <v>35</v>
      </c>
      <c r="K42" s="93" t="s">
        <v>35</v>
      </c>
      <c r="L42" s="93" t="s">
        <v>16</v>
      </c>
      <c r="M42" s="93">
        <v>25</v>
      </c>
      <c r="N42" s="93" t="s">
        <v>49</v>
      </c>
      <c r="O42" s="93" t="s">
        <v>40</v>
      </c>
      <c r="P42" s="93" t="s">
        <v>37</v>
      </c>
      <c r="Q42" s="93" t="s">
        <v>9</v>
      </c>
      <c r="R42" s="93" t="s">
        <v>47</v>
      </c>
      <c r="S42" s="94">
        <v>0.25</v>
      </c>
      <c r="T42" s="95">
        <v>0.75</v>
      </c>
      <c r="V42" s="122"/>
      <c r="W42" s="122"/>
      <c r="X42" s="122"/>
      <c r="Y42" s="122"/>
      <c r="Z42" s="122"/>
    </row>
    <row r="43" spans="1:26" s="96" customFormat="1" ht="12" customHeight="1" x14ac:dyDescent="0.2">
      <c r="A43" s="97" t="s">
        <v>346</v>
      </c>
      <c r="B43" s="93" t="s">
        <v>36</v>
      </c>
      <c r="C43" s="93" t="s">
        <v>36</v>
      </c>
      <c r="D43" s="93" t="s">
        <v>36</v>
      </c>
      <c r="E43" s="93" t="s">
        <v>9</v>
      </c>
      <c r="F43" s="93" t="s">
        <v>36</v>
      </c>
      <c r="G43" s="93" t="s">
        <v>36</v>
      </c>
      <c r="H43" s="93" t="s">
        <v>36</v>
      </c>
      <c r="I43" s="93" t="s">
        <v>41</v>
      </c>
      <c r="J43" s="93" t="s">
        <v>36</v>
      </c>
      <c r="K43" s="93" t="s">
        <v>38</v>
      </c>
      <c r="L43" s="93" t="s">
        <v>16</v>
      </c>
      <c r="M43" s="93">
        <v>8</v>
      </c>
      <c r="N43" s="93" t="s">
        <v>516</v>
      </c>
      <c r="O43" s="93" t="s">
        <v>35</v>
      </c>
      <c r="P43" s="93" t="s">
        <v>37</v>
      </c>
      <c r="Q43" s="93" t="s">
        <v>39</v>
      </c>
      <c r="R43" s="93" t="s">
        <v>47</v>
      </c>
      <c r="S43" s="94">
        <v>0.25</v>
      </c>
      <c r="T43" s="94">
        <v>0.5</v>
      </c>
      <c r="V43" s="122"/>
      <c r="W43" s="122"/>
      <c r="X43" s="122"/>
      <c r="Y43" s="122"/>
      <c r="Z43" s="122"/>
    </row>
    <row r="44" spans="1:26" s="96" customFormat="1" ht="12" customHeight="1" x14ac:dyDescent="0.2">
      <c r="A44" s="97" t="s">
        <v>147</v>
      </c>
      <c r="B44" s="93" t="s">
        <v>35</v>
      </c>
      <c r="C44" s="93" t="s">
        <v>36</v>
      </c>
      <c r="D44" s="93" t="s">
        <v>35</v>
      </c>
      <c r="E44" s="93" t="s">
        <v>9</v>
      </c>
      <c r="F44" s="93" t="s">
        <v>35</v>
      </c>
      <c r="G44" s="93" t="s">
        <v>36</v>
      </c>
      <c r="H44" s="93" t="s">
        <v>35</v>
      </c>
      <c r="I44" s="93" t="s">
        <v>48</v>
      </c>
      <c r="J44" s="93" t="s">
        <v>40</v>
      </c>
      <c r="K44" s="93" t="s">
        <v>35</v>
      </c>
      <c r="L44" s="93" t="s">
        <v>16</v>
      </c>
      <c r="M44" s="93">
        <v>5</v>
      </c>
      <c r="N44" s="93" t="s">
        <v>522</v>
      </c>
      <c r="O44" s="93" t="s">
        <v>40</v>
      </c>
      <c r="P44" s="93" t="s">
        <v>37</v>
      </c>
      <c r="Q44" s="93" t="s">
        <v>9</v>
      </c>
      <c r="R44" s="93" t="s">
        <v>42</v>
      </c>
      <c r="S44" s="94">
        <v>0.75</v>
      </c>
      <c r="T44" s="94">
        <v>2</v>
      </c>
      <c r="V44" s="122"/>
      <c r="W44" s="122"/>
      <c r="X44" s="122"/>
      <c r="Y44" s="122"/>
      <c r="Z44" s="122"/>
    </row>
    <row r="45" spans="1:26" ht="11.1" customHeight="1" x14ac:dyDescent="0.2">
      <c r="A45" s="101"/>
      <c r="B45" s="102"/>
      <c r="C45" s="102"/>
      <c r="D45" s="102"/>
      <c r="E45" s="103"/>
      <c r="F45" s="103"/>
      <c r="G45" s="102"/>
      <c r="H45" s="102"/>
      <c r="I45" s="102"/>
      <c r="J45" s="102"/>
      <c r="K45" s="102"/>
      <c r="L45" s="102"/>
      <c r="M45" s="103"/>
      <c r="N45" s="102"/>
      <c r="O45" s="103"/>
      <c r="P45" s="103"/>
      <c r="Q45" s="103"/>
      <c r="R45" s="104"/>
      <c r="S45" s="83"/>
      <c r="T45" s="83"/>
      <c r="U45" s="84"/>
    </row>
    <row r="46" spans="1:26" s="106" customFormat="1" ht="11.1" customHeight="1" x14ac:dyDescent="0.2">
      <c r="A46" s="238" t="s">
        <v>55</v>
      </c>
      <c r="B46" s="238"/>
      <c r="C46" s="238"/>
      <c r="D46" s="238"/>
      <c r="E46" s="238"/>
      <c r="F46" s="238"/>
      <c r="G46" s="102"/>
      <c r="H46" s="239" t="s">
        <v>56</v>
      </c>
      <c r="I46" s="239"/>
      <c r="J46" s="239"/>
      <c r="K46" s="239"/>
      <c r="L46" s="102"/>
      <c r="M46" s="102"/>
      <c r="N46" s="239" t="s">
        <v>57</v>
      </c>
      <c r="O46" s="239"/>
      <c r="P46" s="239"/>
      <c r="Q46" s="239"/>
      <c r="R46" s="239"/>
      <c r="S46" s="105"/>
      <c r="T46" s="105"/>
      <c r="V46" s="123"/>
      <c r="W46" s="123"/>
      <c r="X46" s="123"/>
      <c r="Y46" s="123"/>
      <c r="Z46" s="123"/>
    </row>
    <row r="47" spans="1:26" s="106" customFormat="1" ht="11.25" x14ac:dyDescent="0.2">
      <c r="A47" s="107" t="s">
        <v>58</v>
      </c>
      <c r="B47" s="108" t="s">
        <v>59</v>
      </c>
      <c r="C47" s="108"/>
      <c r="D47" s="108"/>
      <c r="E47" s="108"/>
      <c r="F47" s="108"/>
      <c r="G47" s="108"/>
      <c r="H47" s="109" t="s">
        <v>60</v>
      </c>
      <c r="I47" s="108" t="s">
        <v>61</v>
      </c>
      <c r="J47" s="108"/>
      <c r="K47" s="108"/>
      <c r="L47" s="108"/>
      <c r="M47" s="108"/>
      <c r="N47" s="109" t="s">
        <v>62</v>
      </c>
      <c r="O47" s="108" t="s">
        <v>63</v>
      </c>
      <c r="P47" s="108"/>
      <c r="Q47" s="109" t="s">
        <v>64</v>
      </c>
      <c r="R47" s="110" t="s">
        <v>65</v>
      </c>
      <c r="S47" s="105"/>
      <c r="T47" s="105"/>
      <c r="V47" s="123"/>
      <c r="W47" s="123"/>
      <c r="X47" s="123"/>
      <c r="Y47" s="123"/>
      <c r="Z47" s="123"/>
    </row>
    <row r="48" spans="1:26" s="106" customFormat="1" ht="11.25" x14ac:dyDescent="0.2">
      <c r="A48" s="107" t="s">
        <v>66</v>
      </c>
      <c r="B48" s="108" t="s">
        <v>67</v>
      </c>
      <c r="C48" s="108"/>
      <c r="D48" s="108"/>
      <c r="E48" s="108"/>
      <c r="F48" s="108"/>
      <c r="G48" s="108"/>
      <c r="H48" s="109" t="s">
        <v>68</v>
      </c>
      <c r="I48" s="108" t="s">
        <v>69</v>
      </c>
      <c r="J48" s="108"/>
      <c r="K48" s="108"/>
      <c r="L48" s="108"/>
      <c r="M48" s="108"/>
      <c r="N48" s="109" t="s">
        <v>70</v>
      </c>
      <c r="O48" s="108" t="s">
        <v>71</v>
      </c>
      <c r="P48" s="108"/>
      <c r="Q48" s="109" t="s">
        <v>72</v>
      </c>
      <c r="R48" s="110" t="s">
        <v>73</v>
      </c>
      <c r="S48" s="105"/>
      <c r="T48" s="105"/>
      <c r="V48" s="123"/>
      <c r="W48" s="123"/>
      <c r="X48" s="123"/>
      <c r="Y48" s="123"/>
      <c r="Z48" s="123"/>
    </row>
    <row r="49" spans="1:26" s="106" customFormat="1" ht="11.25" x14ac:dyDescent="0.2">
      <c r="A49" s="107" t="s">
        <v>74</v>
      </c>
      <c r="B49" s="108" t="s">
        <v>75</v>
      </c>
      <c r="C49" s="108"/>
      <c r="D49" s="108"/>
      <c r="E49" s="108"/>
      <c r="F49" s="108"/>
      <c r="G49" s="108"/>
      <c r="H49" s="109" t="s">
        <v>76</v>
      </c>
      <c r="I49" s="108" t="s">
        <v>77</v>
      </c>
      <c r="J49" s="108"/>
      <c r="K49" s="108"/>
      <c r="L49" s="108"/>
      <c r="M49" s="108"/>
      <c r="N49" s="109" t="s">
        <v>78</v>
      </c>
      <c r="O49" s="108" t="s">
        <v>79</v>
      </c>
      <c r="P49" s="108"/>
      <c r="Q49" s="109" t="s">
        <v>80</v>
      </c>
      <c r="R49" s="110" t="s">
        <v>81</v>
      </c>
      <c r="S49" s="105"/>
      <c r="T49" s="105"/>
      <c r="V49" s="123"/>
      <c r="W49" s="123"/>
      <c r="X49" s="123"/>
      <c r="Y49" s="123"/>
      <c r="Z49" s="123"/>
    </row>
    <row r="50" spans="1:26" s="106" customFormat="1" ht="11.25" x14ac:dyDescent="0.2">
      <c r="A50" s="107" t="s">
        <v>82</v>
      </c>
      <c r="B50" s="111" t="s">
        <v>83</v>
      </c>
      <c r="C50" s="108"/>
      <c r="D50" s="108"/>
      <c r="E50" s="108"/>
      <c r="F50" s="108"/>
      <c r="G50" s="108"/>
      <c r="H50" s="109" t="s">
        <v>84</v>
      </c>
      <c r="I50" s="108" t="s">
        <v>85</v>
      </c>
      <c r="J50" s="108"/>
      <c r="K50" s="108"/>
      <c r="L50" s="108"/>
      <c r="M50" s="108"/>
      <c r="N50" s="109" t="s">
        <v>133</v>
      </c>
      <c r="O50" s="108" t="s">
        <v>10</v>
      </c>
      <c r="P50" s="108"/>
      <c r="Q50" s="108"/>
      <c r="R50" s="110"/>
      <c r="S50" s="105"/>
      <c r="T50" s="105"/>
      <c r="V50" s="123"/>
      <c r="W50" s="123"/>
      <c r="X50" s="123"/>
      <c r="Y50" s="123"/>
      <c r="Z50" s="123"/>
    </row>
    <row r="51" spans="1:26" s="106" customFormat="1" ht="11.25" x14ac:dyDescent="0.2">
      <c r="A51" s="107" t="s">
        <v>88</v>
      </c>
      <c r="B51" s="108" t="s">
        <v>89</v>
      </c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9" t="s">
        <v>134</v>
      </c>
      <c r="O51" s="108" t="s">
        <v>135</v>
      </c>
      <c r="P51" s="108"/>
      <c r="Q51" s="108"/>
      <c r="R51" s="110"/>
      <c r="S51" s="105"/>
      <c r="T51" s="105"/>
      <c r="V51" s="123"/>
      <c r="W51" s="123"/>
      <c r="X51" s="123"/>
      <c r="Y51" s="123"/>
      <c r="Z51" s="123"/>
    </row>
    <row r="52" spans="1:26" s="106" customFormat="1" ht="11.25" x14ac:dyDescent="0.2">
      <c r="A52" s="107" t="s">
        <v>90</v>
      </c>
      <c r="B52" s="108" t="s">
        <v>91</v>
      </c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9" t="s">
        <v>86</v>
      </c>
      <c r="O52" s="108" t="s">
        <v>87</v>
      </c>
      <c r="P52" s="108"/>
      <c r="Q52" s="108"/>
      <c r="R52" s="110"/>
      <c r="S52" s="105"/>
      <c r="T52" s="105"/>
      <c r="V52" s="123"/>
      <c r="W52" s="123"/>
      <c r="X52" s="123"/>
      <c r="Y52" s="123"/>
      <c r="Z52" s="123"/>
    </row>
    <row r="53" spans="1:26" s="106" customFormat="1" ht="11.25" x14ac:dyDescent="0.2">
      <c r="A53" s="107" t="s">
        <v>92</v>
      </c>
      <c r="B53" s="108" t="s">
        <v>93</v>
      </c>
      <c r="C53" s="108"/>
      <c r="D53" s="108"/>
      <c r="E53" s="108"/>
      <c r="F53" s="108"/>
      <c r="G53" s="108"/>
      <c r="H53" s="109" t="s">
        <v>94</v>
      </c>
      <c r="I53" s="108" t="s">
        <v>95</v>
      </c>
      <c r="J53" s="108"/>
      <c r="K53" s="108"/>
      <c r="L53" s="108" t="s">
        <v>136</v>
      </c>
      <c r="M53" s="108"/>
      <c r="N53" s="108"/>
      <c r="O53" s="108"/>
      <c r="P53" s="108"/>
      <c r="Q53" s="108"/>
      <c r="R53" s="110"/>
      <c r="S53" s="105"/>
      <c r="T53" s="105"/>
      <c r="V53" s="123"/>
      <c r="W53" s="123"/>
      <c r="X53" s="123"/>
      <c r="Y53" s="123"/>
      <c r="Z53" s="123"/>
    </row>
    <row r="54" spans="1:26" s="106" customFormat="1" ht="11.25" x14ac:dyDescent="0.2">
      <c r="A54" s="107" t="s">
        <v>96</v>
      </c>
      <c r="B54" s="108" t="s">
        <v>97</v>
      </c>
      <c r="C54" s="108"/>
      <c r="D54" s="108"/>
      <c r="E54" s="108"/>
      <c r="F54" s="108"/>
      <c r="G54" s="108"/>
      <c r="H54" s="109" t="s">
        <v>71</v>
      </c>
      <c r="I54" s="108" t="s">
        <v>98</v>
      </c>
      <c r="J54" s="108"/>
      <c r="K54" s="108"/>
      <c r="L54" s="108" t="s">
        <v>523</v>
      </c>
      <c r="M54" s="108"/>
      <c r="N54" s="108"/>
      <c r="O54" s="108"/>
      <c r="P54" s="108"/>
      <c r="Q54" s="108"/>
      <c r="R54" s="110"/>
      <c r="S54" s="105"/>
      <c r="T54" s="105"/>
      <c r="V54" s="123"/>
      <c r="W54" s="123"/>
      <c r="X54" s="123"/>
      <c r="Y54" s="123"/>
      <c r="Z54" s="123"/>
    </row>
    <row r="55" spans="1:26" s="106" customFormat="1" ht="11.25" x14ac:dyDescent="0.2">
      <c r="A55" s="107" t="s">
        <v>99</v>
      </c>
      <c r="B55" s="108" t="s">
        <v>100</v>
      </c>
      <c r="C55" s="108"/>
      <c r="D55" s="108"/>
      <c r="E55" s="108"/>
      <c r="F55" s="108"/>
      <c r="G55" s="108"/>
      <c r="H55" s="109" t="s">
        <v>101</v>
      </c>
      <c r="I55" s="108" t="s">
        <v>102</v>
      </c>
      <c r="J55" s="108"/>
      <c r="K55" s="108"/>
      <c r="L55" s="108" t="s">
        <v>524</v>
      </c>
      <c r="M55" s="108"/>
      <c r="N55" s="108"/>
      <c r="O55" s="108"/>
      <c r="P55" s="108"/>
      <c r="Q55" s="108"/>
      <c r="R55" s="110"/>
      <c r="S55" s="105"/>
      <c r="T55" s="105"/>
      <c r="V55" s="123"/>
      <c r="W55" s="123"/>
      <c r="X55" s="123"/>
      <c r="Y55" s="123"/>
      <c r="Z55" s="123"/>
    </row>
    <row r="56" spans="1:26" x14ac:dyDescent="0.2">
      <c r="A56" s="101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4"/>
      <c r="S56" s="83"/>
      <c r="T56" s="83"/>
      <c r="U56" s="84"/>
    </row>
    <row r="57" spans="1:26" x14ac:dyDescent="0.2">
      <c r="A57" s="238" t="s">
        <v>137</v>
      </c>
      <c r="B57" s="238"/>
      <c r="C57" s="238"/>
      <c r="D57" s="238"/>
      <c r="E57" s="238"/>
      <c r="F57" s="238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4"/>
      <c r="S57" s="83"/>
      <c r="T57" s="83"/>
      <c r="U57" s="84"/>
    </row>
    <row r="58" spans="1:26" s="106" customFormat="1" ht="11.25" customHeight="1" x14ac:dyDescent="0.2">
      <c r="A58" s="112" t="s">
        <v>138</v>
      </c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10"/>
      <c r="S58" s="105"/>
      <c r="T58" s="105"/>
      <c r="V58" s="123"/>
      <c r="W58" s="123"/>
      <c r="X58" s="123"/>
      <c r="Y58" s="123"/>
      <c r="Z58" s="123"/>
    </row>
    <row r="59" spans="1:26" s="106" customFormat="1" ht="11.25" customHeight="1" x14ac:dyDescent="0.2">
      <c r="A59" s="112" t="s">
        <v>139</v>
      </c>
      <c r="B59" s="113"/>
      <c r="C59" s="113"/>
      <c r="D59" s="113"/>
      <c r="E59" s="113"/>
      <c r="F59" s="113"/>
      <c r="G59" s="113"/>
      <c r="H59" s="113"/>
      <c r="I59" s="113"/>
      <c r="J59" s="113"/>
      <c r="K59" s="113"/>
      <c r="L59" s="113"/>
      <c r="M59" s="113"/>
      <c r="N59" s="113"/>
      <c r="O59" s="113"/>
      <c r="P59" s="113"/>
      <c r="Q59" s="113"/>
      <c r="R59" s="114"/>
      <c r="S59" s="115"/>
      <c r="T59" s="115"/>
      <c r="U59" s="116"/>
      <c r="V59" s="123"/>
      <c r="W59" s="123"/>
      <c r="X59" s="123"/>
      <c r="Y59" s="123"/>
      <c r="Z59" s="123"/>
    </row>
    <row r="60" spans="1:26" s="106" customFormat="1" ht="11.25" customHeight="1" x14ac:dyDescent="0.2">
      <c r="A60" s="112" t="s">
        <v>140</v>
      </c>
      <c r="B60" s="113"/>
      <c r="C60" s="113"/>
      <c r="D60" s="113"/>
      <c r="E60" s="113"/>
      <c r="F60" s="113"/>
      <c r="G60" s="113"/>
      <c r="H60" s="113"/>
      <c r="I60" s="113"/>
      <c r="J60" s="113"/>
      <c r="K60" s="113"/>
      <c r="L60" s="113"/>
      <c r="M60" s="113"/>
      <c r="N60" s="113"/>
      <c r="O60" s="113"/>
      <c r="P60" s="113"/>
      <c r="Q60" s="113"/>
      <c r="R60" s="114"/>
      <c r="S60" s="115"/>
      <c r="T60" s="115"/>
      <c r="U60" s="116"/>
      <c r="V60" s="123"/>
      <c r="W60" s="123"/>
      <c r="X60" s="123"/>
      <c r="Y60" s="123"/>
      <c r="Z60" s="123"/>
    </row>
    <row r="61" spans="1:26" s="106" customFormat="1" ht="11.25" customHeight="1" x14ac:dyDescent="0.2">
      <c r="A61" s="117" t="s">
        <v>525</v>
      </c>
      <c r="B61" s="113"/>
      <c r="C61" s="113"/>
      <c r="D61" s="113"/>
      <c r="E61" s="113"/>
      <c r="F61" s="113"/>
      <c r="G61" s="113"/>
      <c r="H61" s="113"/>
      <c r="I61" s="113"/>
      <c r="J61" s="113"/>
      <c r="K61" s="113"/>
      <c r="L61" s="113"/>
      <c r="M61" s="113"/>
      <c r="N61" s="113"/>
      <c r="O61" s="113"/>
      <c r="P61" s="113"/>
      <c r="Q61" s="113"/>
      <c r="R61" s="114"/>
      <c r="S61" s="115"/>
      <c r="T61" s="115"/>
      <c r="U61" s="116"/>
      <c r="V61" s="123"/>
      <c r="W61" s="123"/>
      <c r="X61" s="123"/>
      <c r="Y61" s="123"/>
      <c r="Z61" s="123"/>
    </row>
    <row r="62" spans="1:26" ht="9" customHeight="1" x14ac:dyDescent="0.2">
      <c r="A62" s="117" t="s">
        <v>526</v>
      </c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4"/>
      <c r="S62" s="83"/>
      <c r="T62" s="83"/>
      <c r="U62" s="84"/>
    </row>
    <row r="63" spans="1:26" s="106" customFormat="1" ht="12.75" customHeight="1" x14ac:dyDescent="0.2">
      <c r="A63" s="231" t="s">
        <v>141</v>
      </c>
      <c r="B63" s="232"/>
      <c r="C63" s="232"/>
      <c r="D63" s="232"/>
      <c r="E63" s="232"/>
      <c r="F63" s="232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4"/>
      <c r="S63" s="124"/>
      <c r="T63" s="124"/>
      <c r="U63" s="125"/>
      <c r="V63" s="123"/>
      <c r="W63" s="123"/>
      <c r="X63" s="123"/>
      <c r="Y63" s="123"/>
      <c r="Z63" s="123"/>
    </row>
  </sheetData>
  <sortState xmlns:xlrd2="http://schemas.microsoft.com/office/spreadsheetml/2017/richdata2" ref="A3:R44">
    <sortCondition ref="L3:L44"/>
  </sortState>
  <mergeCells count="6">
    <mergeCell ref="A63:R63"/>
    <mergeCell ref="A1:R1"/>
    <mergeCell ref="A46:F46"/>
    <mergeCell ref="H46:K46"/>
    <mergeCell ref="N46:R46"/>
    <mergeCell ref="A57:F57"/>
  </mergeCells>
  <conditionalFormatting sqref="A3:R44 V3:XFD44">
    <cfRule type="expression" dxfId="0" priority="1">
      <formula>MOD(ROW(),2)=0</formula>
    </cfRule>
  </conditionalFormatting>
  <pageMargins left="0.5" right="0.5" top="0.5" bottom="0.75" header="0.3" footer="0.3"/>
  <pageSetup scale="85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O97"/>
  <sheetViews>
    <sheetView topLeftCell="A60" zoomScaleNormal="100" workbookViewId="0">
      <selection activeCell="O77" sqref="O77"/>
    </sheetView>
  </sheetViews>
  <sheetFormatPr defaultColWidth="9.140625" defaultRowHeight="15" x14ac:dyDescent="0.25"/>
  <cols>
    <col min="1" max="1" width="3.7109375" style="128" customWidth="1"/>
    <col min="2" max="7" width="9.140625" style="128"/>
    <col min="8" max="8" width="26.28515625" style="128" customWidth="1"/>
    <col min="9" max="9" width="12.7109375" style="128" customWidth="1"/>
    <col min="10" max="16384" width="9.140625" style="128"/>
  </cols>
  <sheetData>
    <row r="1" spans="1:15" ht="15.75" x14ac:dyDescent="0.25">
      <c r="A1" s="248" t="s">
        <v>621</v>
      </c>
      <c r="B1" s="248"/>
      <c r="C1" s="248"/>
      <c r="D1" s="248"/>
      <c r="E1" s="248"/>
      <c r="F1" s="248"/>
      <c r="G1" s="248"/>
      <c r="H1" s="248"/>
      <c r="I1" s="127">
        <v>2015</v>
      </c>
      <c r="J1" s="127"/>
      <c r="K1" s="127"/>
      <c r="L1" s="127"/>
      <c r="M1" s="127"/>
      <c r="N1" s="127"/>
      <c r="O1" s="127"/>
    </row>
    <row r="2" spans="1:15" x14ac:dyDescent="0.25">
      <c r="A2" s="129"/>
      <c r="B2" s="130"/>
      <c r="C2" s="130"/>
      <c r="D2" s="130"/>
      <c r="E2" s="131"/>
      <c r="F2" s="130"/>
      <c r="G2" s="130"/>
      <c r="H2" s="130"/>
      <c r="I2" s="130"/>
      <c r="J2" s="129"/>
      <c r="K2" s="130"/>
      <c r="L2" s="130"/>
      <c r="M2" s="130"/>
      <c r="N2" s="130"/>
      <c r="O2" s="130"/>
    </row>
    <row r="3" spans="1:15" x14ac:dyDescent="0.25">
      <c r="A3" s="129"/>
      <c r="B3" s="249" t="s">
        <v>340</v>
      </c>
      <c r="C3" s="249"/>
      <c r="D3" s="249" t="s">
        <v>130</v>
      </c>
      <c r="E3" s="249"/>
      <c r="F3" s="249"/>
      <c r="G3" s="249"/>
      <c r="H3" s="249"/>
      <c r="I3" s="132" t="s">
        <v>341</v>
      </c>
      <c r="J3" s="129"/>
      <c r="K3" s="133"/>
      <c r="L3" s="133"/>
      <c r="M3" s="133"/>
      <c r="N3" s="133"/>
      <c r="O3" s="133"/>
    </row>
    <row r="4" spans="1:15" x14ac:dyDescent="0.25">
      <c r="A4" s="129"/>
      <c r="B4" s="134"/>
      <c r="C4" s="134"/>
      <c r="D4" s="134"/>
      <c r="E4" s="134"/>
      <c r="F4" s="134"/>
      <c r="G4" s="134"/>
      <c r="H4" s="134"/>
      <c r="I4" s="134"/>
      <c r="J4" s="129"/>
      <c r="K4" s="133"/>
      <c r="L4" s="133"/>
      <c r="M4" s="133"/>
      <c r="N4" s="133"/>
      <c r="O4" s="133"/>
    </row>
    <row r="5" spans="1:15" x14ac:dyDescent="0.25">
      <c r="A5" s="129"/>
      <c r="B5" s="134"/>
      <c r="C5" s="134"/>
      <c r="D5" s="134"/>
      <c r="E5" s="134"/>
      <c r="F5" s="134"/>
      <c r="G5" s="134"/>
      <c r="H5" s="134"/>
      <c r="I5" s="134"/>
      <c r="J5" s="129"/>
      <c r="K5" s="133"/>
      <c r="L5" s="133"/>
      <c r="M5" s="133"/>
      <c r="N5" s="133"/>
      <c r="O5" s="133"/>
    </row>
    <row r="6" spans="1:15" x14ac:dyDescent="0.25">
      <c r="A6" s="129"/>
      <c r="B6" s="245" t="s">
        <v>527</v>
      </c>
      <c r="C6" s="245"/>
      <c r="D6" s="245"/>
      <c r="E6" s="245"/>
      <c r="F6" s="245"/>
      <c r="G6" s="245"/>
      <c r="H6" s="245"/>
      <c r="I6" s="245"/>
      <c r="J6" s="129"/>
      <c r="K6" s="135"/>
      <c r="L6" s="135"/>
      <c r="M6" s="135"/>
      <c r="N6" s="135"/>
      <c r="O6" s="135"/>
    </row>
    <row r="7" spans="1:15" x14ac:dyDescent="0.25">
      <c r="A7" s="129"/>
      <c r="B7" s="244" t="s">
        <v>528</v>
      </c>
      <c r="C7" s="244"/>
      <c r="D7" s="244" t="s">
        <v>529</v>
      </c>
      <c r="E7" s="244"/>
      <c r="F7" s="244"/>
      <c r="G7" s="244"/>
      <c r="H7" s="244"/>
      <c r="I7" s="136" t="s">
        <v>530</v>
      </c>
      <c r="J7" s="130"/>
      <c r="K7" s="137"/>
      <c r="L7" s="137"/>
      <c r="M7" s="137"/>
      <c r="N7" s="137"/>
      <c r="O7" s="137"/>
    </row>
    <row r="8" spans="1:15" x14ac:dyDescent="0.25">
      <c r="A8" s="129"/>
      <c r="B8" s="244" t="s">
        <v>531</v>
      </c>
      <c r="C8" s="244"/>
      <c r="D8" s="244" t="s">
        <v>532</v>
      </c>
      <c r="E8" s="244"/>
      <c r="F8" s="244"/>
      <c r="G8" s="244"/>
      <c r="H8" s="244"/>
      <c r="I8" s="136" t="s">
        <v>533</v>
      </c>
      <c r="J8" s="130"/>
      <c r="K8" s="138"/>
      <c r="L8" s="138"/>
      <c r="M8" s="139"/>
      <c r="N8" s="139"/>
      <c r="O8" s="140"/>
    </row>
    <row r="9" spans="1:15" x14ac:dyDescent="0.25">
      <c r="A9" s="129"/>
      <c r="B9" s="241" t="s">
        <v>534</v>
      </c>
      <c r="C9" s="242"/>
      <c r="D9" s="241" t="s">
        <v>535</v>
      </c>
      <c r="E9" s="243"/>
      <c r="F9" s="243"/>
      <c r="G9" s="243"/>
      <c r="H9" s="242"/>
      <c r="I9" s="136" t="s">
        <v>536</v>
      </c>
      <c r="J9" s="130"/>
      <c r="K9" s="138"/>
      <c r="L9" s="138"/>
      <c r="M9" s="139"/>
      <c r="N9" s="139"/>
      <c r="O9" s="140"/>
    </row>
    <row r="10" spans="1:15" x14ac:dyDescent="0.25">
      <c r="A10" s="129"/>
      <c r="B10" s="244" t="s">
        <v>537</v>
      </c>
      <c r="C10" s="244"/>
      <c r="D10" s="244" t="s">
        <v>538</v>
      </c>
      <c r="E10" s="244"/>
      <c r="F10" s="244"/>
      <c r="G10" s="244"/>
      <c r="H10" s="244"/>
      <c r="I10" s="136" t="s">
        <v>539</v>
      </c>
      <c r="J10" s="130"/>
      <c r="K10" s="138"/>
      <c r="L10" s="138"/>
      <c r="M10" s="139"/>
      <c r="N10" s="139"/>
      <c r="O10" s="140"/>
    </row>
    <row r="11" spans="1:15" x14ac:dyDescent="0.25">
      <c r="A11" s="129"/>
      <c r="B11" s="138"/>
      <c r="C11" s="138"/>
      <c r="D11" s="138"/>
      <c r="E11" s="138"/>
      <c r="F11" s="138"/>
      <c r="G11" s="138"/>
      <c r="H11" s="138"/>
      <c r="I11" s="140"/>
      <c r="J11" s="130"/>
      <c r="K11" s="138"/>
      <c r="L11" s="138"/>
      <c r="M11" s="139"/>
      <c r="N11" s="139"/>
      <c r="O11" s="140"/>
    </row>
    <row r="12" spans="1:15" x14ac:dyDescent="0.25">
      <c r="A12" s="129"/>
      <c r="B12" s="138"/>
      <c r="C12" s="138"/>
      <c r="D12" s="138"/>
      <c r="E12" s="138"/>
      <c r="F12" s="138"/>
      <c r="G12" s="138"/>
      <c r="H12" s="138"/>
      <c r="I12" s="140"/>
      <c r="J12" s="130"/>
      <c r="K12" s="138"/>
      <c r="L12" s="138"/>
      <c r="M12" s="139"/>
      <c r="N12" s="139"/>
      <c r="O12" s="140"/>
    </row>
    <row r="13" spans="1:15" x14ac:dyDescent="0.25">
      <c r="A13" s="129"/>
      <c r="B13" s="246" t="s">
        <v>540</v>
      </c>
      <c r="C13" s="247"/>
      <c r="D13" s="247"/>
      <c r="E13" s="247"/>
      <c r="F13" s="247"/>
      <c r="G13" s="247"/>
      <c r="H13" s="247"/>
      <c r="I13" s="247"/>
      <c r="J13" s="130"/>
      <c r="K13" s="138"/>
      <c r="L13" s="138"/>
      <c r="M13" s="139"/>
      <c r="N13" s="139"/>
      <c r="O13" s="140"/>
    </row>
    <row r="14" spans="1:15" x14ac:dyDescent="0.25">
      <c r="A14" s="129"/>
      <c r="B14" s="241" t="s">
        <v>541</v>
      </c>
      <c r="C14" s="242"/>
      <c r="D14" s="241" t="s">
        <v>542</v>
      </c>
      <c r="E14" s="243"/>
      <c r="F14" s="243"/>
      <c r="G14" s="243"/>
      <c r="H14" s="242"/>
      <c r="I14" s="136" t="s">
        <v>543</v>
      </c>
      <c r="J14" s="129"/>
      <c r="K14" s="141"/>
      <c r="L14" s="129"/>
      <c r="M14" s="139"/>
      <c r="N14" s="139"/>
      <c r="O14" s="140"/>
    </row>
    <row r="15" spans="1:15" x14ac:dyDescent="0.25">
      <c r="A15" s="129"/>
      <c r="B15" s="241" t="s">
        <v>534</v>
      </c>
      <c r="C15" s="242"/>
      <c r="D15" s="241" t="s">
        <v>535</v>
      </c>
      <c r="E15" s="243"/>
      <c r="F15" s="243"/>
      <c r="G15" s="243"/>
      <c r="H15" s="242"/>
      <c r="I15" s="136" t="s">
        <v>536</v>
      </c>
      <c r="J15" s="129"/>
      <c r="K15" s="141"/>
      <c r="L15" s="129"/>
      <c r="M15" s="139"/>
      <c r="N15" s="139"/>
      <c r="O15" s="140"/>
    </row>
    <row r="16" spans="1:15" x14ac:dyDescent="0.25">
      <c r="A16" s="129"/>
      <c r="B16" s="241" t="s">
        <v>544</v>
      </c>
      <c r="C16" s="242"/>
      <c r="D16" s="241" t="s">
        <v>545</v>
      </c>
      <c r="E16" s="243"/>
      <c r="F16" s="243"/>
      <c r="G16" s="243"/>
      <c r="H16" s="242"/>
      <c r="I16" s="136" t="s">
        <v>546</v>
      </c>
      <c r="J16" s="129"/>
      <c r="K16" s="129"/>
      <c r="L16" s="129"/>
      <c r="M16" s="139"/>
      <c r="N16" s="139"/>
      <c r="O16" s="140"/>
    </row>
    <row r="17" spans="1:15" x14ac:dyDescent="0.25">
      <c r="A17" s="129"/>
      <c r="B17" s="241" t="s">
        <v>547</v>
      </c>
      <c r="C17" s="242"/>
      <c r="D17" s="244" t="s">
        <v>532</v>
      </c>
      <c r="E17" s="244"/>
      <c r="F17" s="244"/>
      <c r="G17" s="244"/>
      <c r="H17" s="244"/>
      <c r="I17" s="136" t="s">
        <v>533</v>
      </c>
      <c r="J17" s="129"/>
      <c r="K17" s="129"/>
      <c r="L17" s="129"/>
      <c r="M17" s="139"/>
      <c r="N17" s="139"/>
      <c r="O17" s="140"/>
    </row>
    <row r="18" spans="1:15" x14ac:dyDescent="0.25">
      <c r="A18" s="129"/>
      <c r="B18" s="138"/>
      <c r="C18" s="138"/>
      <c r="D18" s="138"/>
      <c r="E18" s="138"/>
      <c r="F18" s="138"/>
      <c r="G18" s="138"/>
      <c r="H18" s="138"/>
      <c r="I18" s="140"/>
      <c r="J18" s="129"/>
      <c r="K18" s="129"/>
      <c r="L18" s="129"/>
      <c r="M18" s="139"/>
      <c r="N18" s="139"/>
      <c r="O18" s="140"/>
    </row>
    <row r="19" spans="1:15" x14ac:dyDescent="0.25">
      <c r="A19" s="129"/>
      <c r="B19" s="245" t="s">
        <v>338</v>
      </c>
      <c r="C19" s="245"/>
      <c r="D19" s="245"/>
      <c r="E19" s="245"/>
      <c r="F19" s="245"/>
      <c r="G19" s="245"/>
      <c r="H19" s="245"/>
      <c r="I19" s="245"/>
      <c r="J19" s="130"/>
      <c r="K19" s="138"/>
      <c r="L19" s="138"/>
      <c r="M19" s="139"/>
      <c r="N19" s="139"/>
      <c r="O19" s="140"/>
    </row>
    <row r="20" spans="1:15" x14ac:dyDescent="0.25">
      <c r="B20" s="244" t="s">
        <v>537</v>
      </c>
      <c r="C20" s="244"/>
      <c r="D20" s="244" t="s">
        <v>538</v>
      </c>
      <c r="E20" s="244"/>
      <c r="F20" s="244"/>
      <c r="G20" s="244"/>
      <c r="H20" s="244"/>
      <c r="I20" s="136" t="s">
        <v>551</v>
      </c>
    </row>
    <row r="21" spans="1:15" x14ac:dyDescent="0.25">
      <c r="B21" s="244" t="s">
        <v>528</v>
      </c>
      <c r="C21" s="244"/>
      <c r="D21" s="244" t="s">
        <v>552</v>
      </c>
      <c r="E21" s="244"/>
      <c r="F21" s="244"/>
      <c r="G21" s="244"/>
      <c r="H21" s="244"/>
      <c r="I21" s="136" t="s">
        <v>543</v>
      </c>
    </row>
    <row r="22" spans="1:15" x14ac:dyDescent="0.25">
      <c r="B22" s="241" t="s">
        <v>544</v>
      </c>
      <c r="C22" s="242"/>
      <c r="D22" s="241" t="s">
        <v>553</v>
      </c>
      <c r="E22" s="243"/>
      <c r="F22" s="243"/>
      <c r="G22" s="243"/>
      <c r="H22" s="242"/>
      <c r="I22" s="136" t="s">
        <v>533</v>
      </c>
    </row>
    <row r="23" spans="1:15" x14ac:dyDescent="0.25">
      <c r="A23" s="129"/>
      <c r="B23" s="241" t="s">
        <v>541</v>
      </c>
      <c r="C23" s="242"/>
      <c r="D23" s="241" t="s">
        <v>554</v>
      </c>
      <c r="E23" s="243"/>
      <c r="F23" s="243"/>
      <c r="G23" s="243"/>
      <c r="H23" s="242"/>
      <c r="I23" s="136" t="s">
        <v>536</v>
      </c>
      <c r="J23" s="129"/>
      <c r="K23" s="129"/>
      <c r="L23" s="129"/>
      <c r="M23" s="130"/>
      <c r="N23" s="130"/>
      <c r="O23" s="130"/>
    </row>
    <row r="24" spans="1:15" x14ac:dyDescent="0.25">
      <c r="A24" s="129"/>
      <c r="B24" s="244" t="s">
        <v>547</v>
      </c>
      <c r="C24" s="244"/>
      <c r="D24" s="244" t="s">
        <v>555</v>
      </c>
      <c r="E24" s="244"/>
      <c r="F24" s="244"/>
      <c r="G24" s="244"/>
      <c r="H24" s="244"/>
      <c r="I24" s="136" t="s">
        <v>556</v>
      </c>
      <c r="J24" s="129"/>
      <c r="K24" s="129"/>
      <c r="L24" s="129"/>
      <c r="M24" s="130"/>
      <c r="N24" s="130"/>
      <c r="O24" s="130"/>
    </row>
    <row r="25" spans="1:15" x14ac:dyDescent="0.25">
      <c r="A25" s="129"/>
      <c r="J25" s="129"/>
      <c r="K25" s="129"/>
      <c r="L25" s="129"/>
      <c r="M25" s="130"/>
      <c r="N25" s="130"/>
      <c r="O25" s="130"/>
    </row>
    <row r="26" spans="1:15" x14ac:dyDescent="0.25">
      <c r="A26" s="129"/>
      <c r="B26" s="245" t="s">
        <v>344</v>
      </c>
      <c r="C26" s="245"/>
      <c r="D26" s="245"/>
      <c r="E26" s="245"/>
      <c r="F26" s="245"/>
      <c r="G26" s="245"/>
      <c r="H26" s="245"/>
      <c r="I26" s="245"/>
      <c r="J26" s="129"/>
      <c r="K26" s="137"/>
      <c r="L26" s="137"/>
      <c r="M26" s="137"/>
      <c r="N26" s="137"/>
      <c r="O26" s="137"/>
    </row>
    <row r="27" spans="1:15" x14ac:dyDescent="0.25">
      <c r="A27" s="129"/>
      <c r="B27" s="244" t="s">
        <v>528</v>
      </c>
      <c r="C27" s="244"/>
      <c r="D27" s="244" t="s">
        <v>552</v>
      </c>
      <c r="E27" s="244"/>
      <c r="F27" s="244"/>
      <c r="G27" s="244"/>
      <c r="H27" s="244"/>
      <c r="I27" s="142" t="s">
        <v>556</v>
      </c>
      <c r="J27" s="129"/>
      <c r="K27" s="130"/>
      <c r="L27" s="130"/>
      <c r="M27" s="130"/>
      <c r="N27" s="130"/>
      <c r="O27" s="130"/>
    </row>
    <row r="28" spans="1:15" x14ac:dyDescent="0.25">
      <c r="A28" s="129"/>
      <c r="B28" s="241" t="s">
        <v>534</v>
      </c>
      <c r="C28" s="242"/>
      <c r="D28" s="241" t="s">
        <v>535</v>
      </c>
      <c r="E28" s="243"/>
      <c r="F28" s="243"/>
      <c r="G28" s="243"/>
      <c r="H28" s="242"/>
      <c r="I28" s="142" t="s">
        <v>536</v>
      </c>
      <c r="J28" s="129"/>
      <c r="K28" s="130"/>
      <c r="L28" s="130"/>
      <c r="M28" s="130"/>
      <c r="N28" s="130"/>
      <c r="O28" s="130"/>
    </row>
    <row r="29" spans="1:15" x14ac:dyDescent="0.25">
      <c r="A29" s="129"/>
      <c r="B29" s="241" t="s">
        <v>547</v>
      </c>
      <c r="C29" s="242"/>
      <c r="D29" s="241" t="s">
        <v>573</v>
      </c>
      <c r="E29" s="243"/>
      <c r="F29" s="243"/>
      <c r="G29" s="243"/>
      <c r="H29" s="242"/>
      <c r="I29" s="142" t="s">
        <v>574</v>
      </c>
      <c r="J29" s="129"/>
      <c r="K29" s="130"/>
      <c r="L29" s="130"/>
      <c r="M29" s="130"/>
      <c r="N29" s="130"/>
      <c r="O29" s="130"/>
    </row>
    <row r="30" spans="1:15" x14ac:dyDescent="0.25">
      <c r="A30" s="129"/>
      <c r="B30" s="241" t="s">
        <v>544</v>
      </c>
      <c r="C30" s="242"/>
      <c r="D30" s="241" t="s">
        <v>575</v>
      </c>
      <c r="E30" s="243"/>
      <c r="F30" s="243"/>
      <c r="G30" s="243"/>
      <c r="H30" s="242"/>
      <c r="I30" s="142" t="s">
        <v>576</v>
      </c>
      <c r="J30" s="129"/>
      <c r="K30" s="129"/>
      <c r="L30" s="129"/>
      <c r="M30" s="130"/>
      <c r="N30" s="130"/>
      <c r="O30" s="130"/>
    </row>
    <row r="31" spans="1:15" x14ac:dyDescent="0.25">
      <c r="A31" s="129"/>
      <c r="B31" s="241" t="s">
        <v>559</v>
      </c>
      <c r="C31" s="242"/>
      <c r="D31" s="241" t="s">
        <v>560</v>
      </c>
      <c r="E31" s="243"/>
      <c r="F31" s="243"/>
      <c r="G31" s="243"/>
      <c r="H31" s="242"/>
      <c r="I31" s="142" t="s">
        <v>536</v>
      </c>
      <c r="J31" s="129"/>
      <c r="K31" s="129"/>
      <c r="L31" s="129"/>
      <c r="M31" s="130"/>
      <c r="N31" s="130"/>
      <c r="O31" s="130"/>
    </row>
    <row r="32" spans="1:15" x14ac:dyDescent="0.25">
      <c r="A32" s="129"/>
      <c r="B32" s="244" t="s">
        <v>537</v>
      </c>
      <c r="C32" s="244"/>
      <c r="D32" s="244" t="s">
        <v>577</v>
      </c>
      <c r="E32" s="244"/>
      <c r="F32" s="244"/>
      <c r="G32" s="244"/>
      <c r="H32" s="244"/>
      <c r="I32" s="142" t="s">
        <v>530</v>
      </c>
      <c r="J32" s="129"/>
      <c r="K32" s="129"/>
      <c r="L32" s="129"/>
      <c r="M32" s="130"/>
      <c r="N32" s="130"/>
      <c r="O32" s="130"/>
    </row>
    <row r="33" spans="1:15" x14ac:dyDescent="0.25">
      <c r="A33" s="129"/>
      <c r="B33" s="138"/>
      <c r="C33" s="138"/>
      <c r="D33" s="138"/>
      <c r="E33" s="138"/>
      <c r="F33" s="138"/>
      <c r="G33" s="138"/>
      <c r="H33" s="138"/>
      <c r="I33" s="140"/>
      <c r="J33" s="129"/>
      <c r="K33" s="129"/>
      <c r="L33" s="129"/>
      <c r="M33" s="130"/>
      <c r="N33" s="130"/>
      <c r="O33" s="130"/>
    </row>
    <row r="34" spans="1:15" x14ac:dyDescent="0.25">
      <c r="A34" s="129"/>
      <c r="B34" s="245" t="s">
        <v>578</v>
      </c>
      <c r="C34" s="245"/>
      <c r="D34" s="245"/>
      <c r="E34" s="245"/>
      <c r="F34" s="245"/>
      <c r="G34" s="245"/>
      <c r="H34" s="245"/>
      <c r="I34" s="245"/>
      <c r="J34" s="129"/>
      <c r="K34" s="129"/>
      <c r="L34" s="129"/>
      <c r="M34" s="130"/>
      <c r="N34" s="130"/>
      <c r="O34" s="130"/>
    </row>
    <row r="35" spans="1:15" x14ac:dyDescent="0.25">
      <c r="A35" s="129"/>
      <c r="B35" s="244" t="s">
        <v>528</v>
      </c>
      <c r="C35" s="244"/>
      <c r="D35" s="244" t="s">
        <v>552</v>
      </c>
      <c r="E35" s="244"/>
      <c r="F35" s="244"/>
      <c r="G35" s="244"/>
      <c r="H35" s="244"/>
      <c r="I35" s="142" t="s">
        <v>530</v>
      </c>
      <c r="J35" s="129"/>
      <c r="K35" s="129"/>
      <c r="L35" s="129"/>
      <c r="M35" s="130"/>
      <c r="N35" s="130"/>
      <c r="O35" s="130"/>
    </row>
    <row r="36" spans="1:15" x14ac:dyDescent="0.25">
      <c r="A36" s="129"/>
      <c r="B36" s="241" t="s">
        <v>534</v>
      </c>
      <c r="C36" s="242"/>
      <c r="D36" s="241" t="s">
        <v>535</v>
      </c>
      <c r="E36" s="243"/>
      <c r="F36" s="243"/>
      <c r="G36" s="243"/>
      <c r="H36" s="242"/>
      <c r="I36" s="142" t="s">
        <v>579</v>
      </c>
      <c r="J36" s="129"/>
      <c r="K36" s="129"/>
      <c r="L36" s="129"/>
      <c r="M36" s="130"/>
      <c r="N36" s="130"/>
      <c r="O36" s="130"/>
    </row>
    <row r="37" spans="1:15" x14ac:dyDescent="0.25">
      <c r="A37" s="129"/>
      <c r="B37" s="241" t="s">
        <v>547</v>
      </c>
      <c r="C37" s="242"/>
      <c r="D37" s="241" t="s">
        <v>573</v>
      </c>
      <c r="E37" s="243"/>
      <c r="F37" s="243"/>
      <c r="G37" s="243"/>
      <c r="H37" s="242"/>
      <c r="I37" s="142" t="s">
        <v>580</v>
      </c>
      <c r="J37" s="129"/>
      <c r="K37" s="129"/>
      <c r="L37" s="129"/>
      <c r="M37" s="130"/>
      <c r="N37" s="130"/>
      <c r="O37" s="130"/>
    </row>
    <row r="38" spans="1:15" x14ac:dyDescent="0.25">
      <c r="A38" s="129"/>
      <c r="B38" s="241" t="s">
        <v>541</v>
      </c>
      <c r="C38" s="242"/>
      <c r="D38" s="241" t="s">
        <v>581</v>
      </c>
      <c r="E38" s="243"/>
      <c r="F38" s="243"/>
      <c r="G38" s="243"/>
      <c r="H38" s="242"/>
      <c r="I38" s="142" t="s">
        <v>536</v>
      </c>
      <c r="J38" s="129"/>
      <c r="K38" s="129"/>
      <c r="L38" s="129"/>
      <c r="M38" s="130"/>
      <c r="N38" s="130"/>
      <c r="O38" s="130"/>
    </row>
    <row r="39" spans="1:15" x14ac:dyDescent="0.25">
      <c r="A39" s="129"/>
      <c r="B39" s="241" t="s">
        <v>544</v>
      </c>
      <c r="C39" s="242"/>
      <c r="D39" s="241" t="s">
        <v>582</v>
      </c>
      <c r="E39" s="243"/>
      <c r="F39" s="243"/>
      <c r="G39" s="243"/>
      <c r="H39" s="242"/>
      <c r="I39" s="142" t="s">
        <v>583</v>
      </c>
      <c r="J39" s="129"/>
      <c r="K39" s="129"/>
      <c r="L39" s="129"/>
      <c r="M39" s="130"/>
      <c r="N39" s="130"/>
      <c r="O39" s="130"/>
    </row>
    <row r="40" spans="1:15" x14ac:dyDescent="0.25">
      <c r="A40" s="129"/>
      <c r="B40" s="241" t="s">
        <v>559</v>
      </c>
      <c r="C40" s="242"/>
      <c r="D40" s="241" t="s">
        <v>560</v>
      </c>
      <c r="E40" s="243"/>
      <c r="F40" s="243"/>
      <c r="G40" s="243"/>
      <c r="H40" s="242"/>
      <c r="I40" s="142" t="s">
        <v>536</v>
      </c>
      <c r="J40" s="129"/>
      <c r="K40" s="129"/>
      <c r="L40" s="129"/>
    </row>
    <row r="41" spans="1:15" x14ac:dyDescent="0.25">
      <c r="A41" s="129"/>
      <c r="B41" s="244" t="s">
        <v>537</v>
      </c>
      <c r="C41" s="244"/>
      <c r="D41" s="244" t="s">
        <v>577</v>
      </c>
      <c r="E41" s="244"/>
      <c r="F41" s="244"/>
      <c r="G41" s="244"/>
      <c r="H41" s="244"/>
      <c r="I41" s="142" t="s">
        <v>530</v>
      </c>
      <c r="J41" s="129"/>
      <c r="K41" s="129"/>
      <c r="L41" s="129"/>
    </row>
    <row r="42" spans="1:15" x14ac:dyDescent="0.25">
      <c r="A42" s="129"/>
      <c r="J42" s="129"/>
      <c r="K42" s="129"/>
      <c r="L42" s="129"/>
    </row>
    <row r="43" spans="1:15" x14ac:dyDescent="0.25">
      <c r="A43" s="129"/>
      <c r="B43" s="245" t="s">
        <v>584</v>
      </c>
      <c r="C43" s="245"/>
      <c r="D43" s="245"/>
      <c r="E43" s="245"/>
      <c r="F43" s="245"/>
      <c r="G43" s="245"/>
      <c r="H43" s="245"/>
      <c r="I43" s="245"/>
      <c r="J43" s="129"/>
      <c r="K43" s="129"/>
      <c r="L43" s="129"/>
    </row>
    <row r="44" spans="1:15" x14ac:dyDescent="0.25">
      <c r="A44" s="129"/>
      <c r="B44" s="244" t="s">
        <v>528</v>
      </c>
      <c r="C44" s="244"/>
      <c r="D44" s="244" t="s">
        <v>585</v>
      </c>
      <c r="E44" s="244"/>
      <c r="F44" s="244"/>
      <c r="G44" s="244"/>
      <c r="H44" s="244"/>
      <c r="I44" s="142" t="s">
        <v>536</v>
      </c>
      <c r="J44" s="129"/>
      <c r="K44" s="129"/>
      <c r="L44" s="129"/>
      <c r="M44" s="130"/>
      <c r="N44" s="130"/>
      <c r="O44" s="130"/>
    </row>
    <row r="45" spans="1:15" x14ac:dyDescent="0.25">
      <c r="A45" s="129"/>
      <c r="B45" s="241" t="s">
        <v>547</v>
      </c>
      <c r="C45" s="242"/>
      <c r="D45" s="241" t="s">
        <v>586</v>
      </c>
      <c r="E45" s="243"/>
      <c r="F45" s="243"/>
      <c r="G45" s="243"/>
      <c r="H45" s="242"/>
      <c r="I45" s="142" t="s">
        <v>570</v>
      </c>
      <c r="J45" s="129"/>
      <c r="K45" s="129"/>
      <c r="L45" s="129"/>
      <c r="M45" s="130"/>
      <c r="N45" s="130"/>
      <c r="O45" s="130"/>
    </row>
    <row r="46" spans="1:15" x14ac:dyDescent="0.25">
      <c r="A46" s="129"/>
      <c r="B46" s="244" t="s">
        <v>537</v>
      </c>
      <c r="C46" s="244"/>
      <c r="D46" s="244" t="s">
        <v>587</v>
      </c>
      <c r="E46" s="244"/>
      <c r="F46" s="244"/>
      <c r="G46" s="244"/>
      <c r="H46" s="244"/>
      <c r="I46" s="142" t="s">
        <v>558</v>
      </c>
      <c r="J46" s="129"/>
      <c r="K46" s="129"/>
      <c r="L46" s="129"/>
      <c r="M46" s="130"/>
      <c r="N46" s="130"/>
      <c r="O46" s="130"/>
    </row>
    <row r="47" spans="1:15" x14ac:dyDescent="0.25">
      <c r="A47" s="129"/>
      <c r="H47" s="150" t="s">
        <v>620</v>
      </c>
      <c r="I47" s="152">
        <v>20</v>
      </c>
      <c r="J47" s="129"/>
      <c r="K47" s="129"/>
      <c r="L47" s="129"/>
      <c r="M47" s="130"/>
      <c r="N47" s="130"/>
      <c r="O47" s="130"/>
    </row>
    <row r="48" spans="1:15" x14ac:dyDescent="0.25">
      <c r="A48" s="129"/>
      <c r="H48" s="150" t="s">
        <v>619</v>
      </c>
      <c r="I48" s="152">
        <v>10</v>
      </c>
      <c r="J48" s="129"/>
      <c r="K48" s="129"/>
      <c r="L48" s="129"/>
      <c r="M48" s="130"/>
      <c r="N48" s="130"/>
      <c r="O48" s="130"/>
    </row>
    <row r="49" spans="1:15" x14ac:dyDescent="0.25">
      <c r="A49" s="129"/>
      <c r="F49" s="150" t="s">
        <v>615</v>
      </c>
      <c r="H49" s="150" t="s">
        <v>616</v>
      </c>
      <c r="I49" s="152">
        <v>20</v>
      </c>
      <c r="J49" s="129"/>
      <c r="K49" s="129"/>
      <c r="L49" s="129"/>
      <c r="M49" s="130"/>
      <c r="N49" s="130"/>
      <c r="O49" s="130"/>
    </row>
    <row r="50" spans="1:15" x14ac:dyDescent="0.25">
      <c r="A50" s="129"/>
      <c r="H50" s="150" t="s">
        <v>617</v>
      </c>
      <c r="I50" s="152">
        <v>20</v>
      </c>
      <c r="J50" s="129"/>
      <c r="K50" s="129"/>
      <c r="L50" s="129"/>
      <c r="M50" s="130"/>
      <c r="N50" s="130"/>
      <c r="O50" s="130"/>
    </row>
    <row r="51" spans="1:15" x14ac:dyDescent="0.25">
      <c r="A51" s="129"/>
      <c r="F51" s="138"/>
      <c r="G51" s="138"/>
      <c r="H51" s="151" t="s">
        <v>618</v>
      </c>
      <c r="I51" s="138">
        <v>30</v>
      </c>
      <c r="J51" s="129"/>
      <c r="K51" s="129"/>
      <c r="L51" s="129"/>
      <c r="M51" s="130"/>
      <c r="N51" s="130"/>
      <c r="O51" s="130"/>
    </row>
    <row r="52" spans="1:15" x14ac:dyDescent="0.25">
      <c r="A52" s="129"/>
      <c r="J52" s="129"/>
      <c r="K52" s="129"/>
      <c r="L52" s="129"/>
      <c r="M52" s="130"/>
      <c r="N52" s="130"/>
      <c r="O52" s="130"/>
    </row>
    <row r="53" spans="1:15" x14ac:dyDescent="0.25">
      <c r="A53" s="129"/>
      <c r="J53" s="129"/>
      <c r="K53" s="129"/>
      <c r="L53" s="129"/>
      <c r="M53" s="130"/>
      <c r="N53" s="130"/>
      <c r="O53" s="130"/>
    </row>
    <row r="54" spans="1:15" x14ac:dyDescent="0.25">
      <c r="A54" s="129"/>
      <c r="J54" s="129"/>
      <c r="K54" s="129"/>
      <c r="L54" s="129"/>
      <c r="M54" s="130"/>
      <c r="N54" s="130"/>
      <c r="O54" s="130"/>
    </row>
    <row r="55" spans="1:15" x14ac:dyDescent="0.25">
      <c r="J55" s="129"/>
      <c r="K55" s="129"/>
      <c r="L55" s="129"/>
      <c r="M55" s="130"/>
      <c r="N55" s="130"/>
      <c r="O55" s="130"/>
    </row>
    <row r="56" spans="1:15" x14ac:dyDescent="0.25">
      <c r="A56" s="129"/>
      <c r="B56" s="245" t="s">
        <v>557</v>
      </c>
      <c r="C56" s="245"/>
      <c r="D56" s="245"/>
      <c r="E56" s="245"/>
      <c r="F56" s="245"/>
      <c r="G56" s="245"/>
      <c r="H56" s="245"/>
      <c r="I56" s="245"/>
      <c r="J56" s="129"/>
      <c r="K56" s="129"/>
      <c r="L56" s="129"/>
      <c r="M56" s="130"/>
      <c r="N56" s="130"/>
      <c r="O56" s="130"/>
    </row>
    <row r="57" spans="1:15" x14ac:dyDescent="0.25">
      <c r="A57" s="129"/>
      <c r="B57" s="244" t="s">
        <v>528</v>
      </c>
      <c r="C57" s="244"/>
      <c r="D57" s="244" t="s">
        <v>552</v>
      </c>
      <c r="E57" s="244"/>
      <c r="F57" s="244"/>
      <c r="G57" s="244"/>
      <c r="H57" s="244"/>
      <c r="I57" s="142" t="s">
        <v>558</v>
      </c>
      <c r="J57" s="129"/>
      <c r="K57" s="129"/>
      <c r="L57" s="129"/>
      <c r="M57" s="130"/>
      <c r="N57" s="130"/>
      <c r="O57" s="130"/>
    </row>
    <row r="58" spans="1:15" x14ac:dyDescent="0.25">
      <c r="A58" s="129"/>
      <c r="B58" s="241" t="s">
        <v>547</v>
      </c>
      <c r="C58" s="242"/>
      <c r="D58" s="241" t="s">
        <v>532</v>
      </c>
      <c r="E58" s="243"/>
      <c r="F58" s="243"/>
      <c r="G58" s="243"/>
      <c r="H58" s="242"/>
      <c r="I58" s="142" t="s">
        <v>530</v>
      </c>
      <c r="J58" s="129"/>
      <c r="K58" s="129"/>
      <c r="L58" s="129"/>
      <c r="M58" s="130"/>
      <c r="N58" s="130"/>
      <c r="O58" s="130"/>
    </row>
    <row r="59" spans="1:15" x14ac:dyDescent="0.25">
      <c r="A59" s="129"/>
      <c r="B59" s="241" t="s">
        <v>559</v>
      </c>
      <c r="C59" s="242"/>
      <c r="D59" s="241" t="s">
        <v>560</v>
      </c>
      <c r="E59" s="243"/>
      <c r="F59" s="243"/>
      <c r="G59" s="243"/>
      <c r="H59" s="242"/>
      <c r="I59" s="142" t="s">
        <v>536</v>
      </c>
      <c r="J59" s="129"/>
      <c r="K59" s="129"/>
      <c r="L59" s="129"/>
      <c r="M59" s="130"/>
      <c r="N59" s="130"/>
      <c r="O59" s="130"/>
    </row>
    <row r="60" spans="1:15" x14ac:dyDescent="0.25">
      <c r="A60" s="129"/>
      <c r="B60" s="244" t="s">
        <v>537</v>
      </c>
      <c r="C60" s="244"/>
      <c r="D60" s="244" t="s">
        <v>561</v>
      </c>
      <c r="E60" s="244"/>
      <c r="F60" s="244"/>
      <c r="G60" s="244"/>
      <c r="H60" s="244"/>
      <c r="I60" s="142" t="s">
        <v>562</v>
      </c>
      <c r="J60" s="129"/>
      <c r="K60" s="129"/>
      <c r="L60" s="129"/>
      <c r="M60" s="130"/>
      <c r="N60" s="130"/>
      <c r="O60" s="130"/>
    </row>
    <row r="61" spans="1:15" x14ac:dyDescent="0.25">
      <c r="A61" s="129"/>
      <c r="J61" s="129"/>
      <c r="K61" s="129"/>
      <c r="L61" s="129"/>
      <c r="M61" s="130"/>
      <c r="N61" s="130"/>
      <c r="O61" s="130"/>
    </row>
    <row r="62" spans="1:15" x14ac:dyDescent="0.25">
      <c r="A62" s="129"/>
      <c r="B62" s="245" t="s">
        <v>563</v>
      </c>
      <c r="C62" s="245"/>
      <c r="D62" s="245"/>
      <c r="E62" s="245"/>
      <c r="F62" s="245"/>
      <c r="G62" s="245"/>
      <c r="H62" s="245"/>
      <c r="I62" s="245"/>
      <c r="J62" s="129"/>
      <c r="K62" s="129"/>
      <c r="L62" s="129"/>
    </row>
    <row r="63" spans="1:15" x14ac:dyDescent="0.25">
      <c r="A63" s="129"/>
      <c r="B63" s="244" t="s">
        <v>528</v>
      </c>
      <c r="C63" s="244"/>
      <c r="D63" s="244" t="s">
        <v>552</v>
      </c>
      <c r="E63" s="244"/>
      <c r="F63" s="244"/>
      <c r="G63" s="244"/>
      <c r="H63" s="244"/>
      <c r="I63" s="142" t="s">
        <v>564</v>
      </c>
      <c r="J63" s="129"/>
      <c r="K63" s="129"/>
      <c r="L63" s="129"/>
      <c r="M63" s="130"/>
      <c r="N63" s="130"/>
      <c r="O63" s="130"/>
    </row>
    <row r="64" spans="1:15" x14ac:dyDescent="0.25">
      <c r="A64" s="129"/>
      <c r="B64" s="241" t="s">
        <v>559</v>
      </c>
      <c r="C64" s="242"/>
      <c r="D64" s="241" t="s">
        <v>560</v>
      </c>
      <c r="E64" s="243"/>
      <c r="F64" s="243"/>
      <c r="G64" s="243"/>
      <c r="H64" s="242"/>
      <c r="I64" s="142" t="s">
        <v>565</v>
      </c>
      <c r="J64" s="129"/>
      <c r="K64" s="129"/>
      <c r="L64" s="129"/>
      <c r="M64" s="130"/>
      <c r="N64" s="130"/>
      <c r="O64" s="130"/>
    </row>
    <row r="65" spans="1:15" x14ac:dyDescent="0.25">
      <c r="A65" s="129"/>
      <c r="B65" s="244" t="s">
        <v>537</v>
      </c>
      <c r="C65" s="244"/>
      <c r="D65" s="244" t="s">
        <v>566</v>
      </c>
      <c r="E65" s="244"/>
      <c r="F65" s="244"/>
      <c r="G65" s="244"/>
      <c r="H65" s="244"/>
      <c r="I65" s="142" t="s">
        <v>567</v>
      </c>
      <c r="J65" s="129"/>
      <c r="K65" s="129"/>
      <c r="L65" s="129"/>
      <c r="M65" s="130"/>
      <c r="N65" s="130"/>
      <c r="O65" s="130"/>
    </row>
    <row r="66" spans="1:15" x14ac:dyDescent="0.25">
      <c r="A66" s="129"/>
      <c r="J66" s="129"/>
      <c r="K66" s="129"/>
      <c r="L66" s="129"/>
      <c r="M66" s="130"/>
      <c r="N66" s="130"/>
      <c r="O66" s="130"/>
    </row>
    <row r="67" spans="1:15" x14ac:dyDescent="0.25">
      <c r="A67" s="129"/>
      <c r="B67" s="245" t="s">
        <v>568</v>
      </c>
      <c r="C67" s="245"/>
      <c r="D67" s="245"/>
      <c r="E67" s="245"/>
      <c r="F67" s="245"/>
      <c r="G67" s="245"/>
      <c r="H67" s="245"/>
      <c r="I67" s="245"/>
      <c r="J67" s="129"/>
      <c r="K67" s="129"/>
      <c r="L67" s="129"/>
      <c r="M67" s="130"/>
      <c r="N67" s="130"/>
      <c r="O67" s="130"/>
    </row>
    <row r="68" spans="1:15" x14ac:dyDescent="0.25">
      <c r="A68" s="129"/>
      <c r="B68" s="244" t="s">
        <v>528</v>
      </c>
      <c r="C68" s="244"/>
      <c r="D68" s="244" t="s">
        <v>552</v>
      </c>
      <c r="E68" s="244"/>
      <c r="F68" s="244"/>
      <c r="G68" s="244"/>
      <c r="H68" s="244"/>
      <c r="I68" s="142" t="s">
        <v>536</v>
      </c>
      <c r="J68" s="129"/>
      <c r="K68" s="129"/>
      <c r="L68" s="129"/>
      <c r="M68" s="130"/>
      <c r="N68" s="130"/>
      <c r="O68" s="130"/>
    </row>
    <row r="69" spans="1:15" x14ac:dyDescent="0.25">
      <c r="A69" s="129"/>
      <c r="B69" s="241" t="s">
        <v>547</v>
      </c>
      <c r="C69" s="242"/>
      <c r="D69" s="241" t="s">
        <v>569</v>
      </c>
      <c r="E69" s="243"/>
      <c r="F69" s="243"/>
      <c r="G69" s="243"/>
      <c r="H69" s="242"/>
      <c r="I69" s="142" t="s">
        <v>570</v>
      </c>
      <c r="J69" s="129"/>
      <c r="K69" s="129"/>
      <c r="L69" s="129"/>
      <c r="M69" s="130"/>
      <c r="N69" s="130"/>
      <c r="O69" s="130"/>
    </row>
    <row r="70" spans="1:15" x14ac:dyDescent="0.25">
      <c r="A70" s="129"/>
      <c r="B70" s="241" t="s">
        <v>559</v>
      </c>
      <c r="C70" s="242"/>
      <c r="D70" s="241" t="s">
        <v>560</v>
      </c>
      <c r="E70" s="243"/>
      <c r="F70" s="243"/>
      <c r="G70" s="243"/>
      <c r="H70" s="242"/>
      <c r="I70" s="142" t="s">
        <v>536</v>
      </c>
      <c r="J70" s="129"/>
      <c r="K70" s="129"/>
      <c r="L70" s="129"/>
      <c r="M70" s="130"/>
      <c r="N70" s="130"/>
      <c r="O70" s="130"/>
    </row>
    <row r="71" spans="1:15" x14ac:dyDescent="0.25">
      <c r="B71" s="244" t="s">
        <v>537</v>
      </c>
      <c r="C71" s="244"/>
      <c r="D71" s="244" t="s">
        <v>571</v>
      </c>
      <c r="E71" s="244"/>
      <c r="F71" s="244"/>
      <c r="G71" s="244"/>
      <c r="H71" s="244"/>
      <c r="I71" s="142" t="s">
        <v>572</v>
      </c>
    </row>
    <row r="73" spans="1:15" x14ac:dyDescent="0.25">
      <c r="A73" s="129"/>
      <c r="B73" s="245" t="s">
        <v>588</v>
      </c>
      <c r="C73" s="245"/>
      <c r="D73" s="245"/>
      <c r="E73" s="245"/>
      <c r="F73" s="245"/>
      <c r="G73" s="245"/>
      <c r="H73" s="245"/>
      <c r="I73" s="245"/>
      <c r="J73" s="129"/>
      <c r="K73" s="129"/>
      <c r="L73" s="129"/>
      <c r="M73" s="130"/>
      <c r="N73" s="130"/>
      <c r="O73" s="130"/>
    </row>
    <row r="74" spans="1:15" x14ac:dyDescent="0.25">
      <c r="A74" s="129"/>
      <c r="B74" s="244" t="s">
        <v>528</v>
      </c>
      <c r="C74" s="244"/>
      <c r="D74" s="244" t="s">
        <v>585</v>
      </c>
      <c r="E74" s="244"/>
      <c r="F74" s="244"/>
      <c r="G74" s="244"/>
      <c r="H74" s="244"/>
      <c r="I74" s="142" t="s">
        <v>558</v>
      </c>
      <c r="J74" s="129"/>
      <c r="K74" s="129"/>
      <c r="L74" s="129"/>
      <c r="M74" s="130"/>
      <c r="N74" s="130"/>
      <c r="O74" s="130"/>
    </row>
    <row r="75" spans="1:15" x14ac:dyDescent="0.25">
      <c r="A75" s="129"/>
      <c r="B75" s="241" t="s">
        <v>547</v>
      </c>
      <c r="C75" s="242"/>
      <c r="D75" s="241" t="s">
        <v>586</v>
      </c>
      <c r="E75" s="243"/>
      <c r="F75" s="243"/>
      <c r="G75" s="243"/>
      <c r="H75" s="242"/>
      <c r="I75" s="142" t="s">
        <v>564</v>
      </c>
      <c r="J75" s="129"/>
      <c r="K75" s="129"/>
      <c r="L75" s="129"/>
      <c r="M75" s="130"/>
      <c r="N75" s="130"/>
      <c r="O75" s="130"/>
    </row>
    <row r="76" spans="1:15" x14ac:dyDescent="0.25">
      <c r="A76" s="129"/>
      <c r="B76" s="244" t="s">
        <v>537</v>
      </c>
      <c r="C76" s="244"/>
      <c r="D76" s="244" t="s">
        <v>587</v>
      </c>
      <c r="E76" s="244"/>
      <c r="F76" s="244"/>
      <c r="G76" s="244"/>
      <c r="H76" s="244"/>
      <c r="I76" s="142" t="s">
        <v>564</v>
      </c>
      <c r="J76" s="129"/>
      <c r="K76" s="129"/>
      <c r="L76" s="129"/>
      <c r="M76" s="130"/>
      <c r="N76" s="130"/>
      <c r="O76" s="130"/>
    </row>
    <row r="78" spans="1:15" x14ac:dyDescent="0.25">
      <c r="A78" s="129"/>
      <c r="B78" s="245" t="s">
        <v>339</v>
      </c>
      <c r="C78" s="245"/>
      <c r="D78" s="245"/>
      <c r="E78" s="245"/>
      <c r="F78" s="245"/>
      <c r="G78" s="245"/>
      <c r="H78" s="245"/>
      <c r="I78" s="245"/>
      <c r="J78" s="129"/>
      <c r="K78" s="129"/>
      <c r="L78" s="129"/>
      <c r="M78" s="130"/>
      <c r="N78" s="130"/>
      <c r="O78" s="130"/>
    </row>
    <row r="79" spans="1:15" x14ac:dyDescent="0.25">
      <c r="A79" s="129"/>
      <c r="B79" s="244" t="s">
        <v>547</v>
      </c>
      <c r="C79" s="244"/>
      <c r="D79" s="244" t="s">
        <v>548</v>
      </c>
      <c r="E79" s="244"/>
      <c r="F79" s="244"/>
      <c r="G79" s="244"/>
      <c r="H79" s="244"/>
      <c r="I79" s="136" t="s">
        <v>530</v>
      </c>
      <c r="J79" s="129"/>
      <c r="K79" s="129"/>
      <c r="L79" s="129"/>
      <c r="M79" s="130"/>
      <c r="N79" s="130"/>
      <c r="O79" s="130"/>
    </row>
    <row r="80" spans="1:15" x14ac:dyDescent="0.25">
      <c r="B80" s="244" t="s">
        <v>537</v>
      </c>
      <c r="C80" s="244"/>
      <c r="D80" s="244" t="s">
        <v>549</v>
      </c>
      <c r="E80" s="244"/>
      <c r="F80" s="244"/>
      <c r="G80" s="244"/>
      <c r="H80" s="244"/>
      <c r="I80" s="136" t="s">
        <v>550</v>
      </c>
    </row>
    <row r="82" spans="1:15" x14ac:dyDescent="0.25">
      <c r="A82" s="129"/>
      <c r="B82" s="245" t="s">
        <v>496</v>
      </c>
      <c r="C82" s="245"/>
      <c r="D82" s="245"/>
      <c r="E82" s="245"/>
      <c r="F82" s="245"/>
      <c r="G82" s="245"/>
      <c r="H82" s="245"/>
      <c r="I82" s="245"/>
      <c r="J82" s="129"/>
      <c r="K82" s="129"/>
      <c r="L82" s="129"/>
      <c r="M82" s="130"/>
      <c r="N82" s="130"/>
      <c r="O82" s="130"/>
    </row>
    <row r="83" spans="1:15" x14ac:dyDescent="0.25">
      <c r="A83" s="129"/>
      <c r="B83" s="244" t="s">
        <v>528</v>
      </c>
      <c r="C83" s="244"/>
      <c r="D83" s="244" t="s">
        <v>589</v>
      </c>
      <c r="E83" s="244"/>
      <c r="F83" s="244"/>
      <c r="G83" s="244"/>
      <c r="H83" s="244"/>
      <c r="I83" s="142" t="s">
        <v>530</v>
      </c>
      <c r="J83" s="129"/>
      <c r="K83" s="129"/>
      <c r="L83" s="129"/>
      <c r="M83" s="130"/>
      <c r="N83" s="130"/>
      <c r="O83" s="130"/>
    </row>
    <row r="84" spans="1:15" x14ac:dyDescent="0.25">
      <c r="A84" s="129"/>
      <c r="B84" s="241" t="s">
        <v>534</v>
      </c>
      <c r="C84" s="242"/>
      <c r="D84" s="241" t="s">
        <v>535</v>
      </c>
      <c r="E84" s="243"/>
      <c r="F84" s="243"/>
      <c r="G84" s="243"/>
      <c r="H84" s="242"/>
      <c r="I84" s="142" t="s">
        <v>579</v>
      </c>
      <c r="J84" s="129"/>
      <c r="K84" s="129"/>
      <c r="L84" s="129"/>
      <c r="M84" s="130"/>
      <c r="N84" s="130"/>
      <c r="O84" s="130"/>
    </row>
    <row r="85" spans="1:15" x14ac:dyDescent="0.25">
      <c r="A85" s="129"/>
      <c r="B85" s="241" t="s">
        <v>547</v>
      </c>
      <c r="C85" s="242"/>
      <c r="D85" s="241" t="s">
        <v>573</v>
      </c>
      <c r="E85" s="243"/>
      <c r="F85" s="243"/>
      <c r="G85" s="243"/>
      <c r="H85" s="242"/>
      <c r="I85" s="142" t="s">
        <v>551</v>
      </c>
      <c r="J85" s="129"/>
      <c r="K85" s="129"/>
      <c r="L85" s="129"/>
      <c r="M85" s="130"/>
      <c r="N85" s="130"/>
      <c r="O85" s="130"/>
    </row>
    <row r="86" spans="1:15" x14ac:dyDescent="0.25">
      <c r="A86" s="129"/>
      <c r="B86" s="241" t="s">
        <v>541</v>
      </c>
      <c r="C86" s="242"/>
      <c r="D86" s="241" t="s">
        <v>581</v>
      </c>
      <c r="E86" s="243"/>
      <c r="F86" s="243"/>
      <c r="G86" s="243"/>
      <c r="H86" s="242"/>
      <c r="I86" s="142" t="s">
        <v>536</v>
      </c>
      <c r="J86" s="129"/>
      <c r="K86" s="129"/>
      <c r="L86" s="129"/>
      <c r="M86" s="130"/>
      <c r="N86" s="130"/>
      <c r="O86" s="130"/>
    </row>
    <row r="87" spans="1:15" x14ac:dyDescent="0.25">
      <c r="A87" s="129"/>
      <c r="B87" s="241" t="s">
        <v>544</v>
      </c>
      <c r="C87" s="242"/>
      <c r="D87" s="241" t="s">
        <v>590</v>
      </c>
      <c r="E87" s="243"/>
      <c r="F87" s="243"/>
      <c r="G87" s="243"/>
      <c r="H87" s="242"/>
      <c r="I87" s="142" t="s">
        <v>583</v>
      </c>
      <c r="J87" s="129"/>
      <c r="K87" s="129"/>
      <c r="L87" s="129"/>
      <c r="M87" s="130"/>
      <c r="N87" s="130"/>
      <c r="O87" s="130"/>
    </row>
    <row r="88" spans="1:15" x14ac:dyDescent="0.25">
      <c r="A88" s="129"/>
      <c r="B88" s="241" t="s">
        <v>559</v>
      </c>
      <c r="C88" s="242"/>
      <c r="D88" s="241" t="s">
        <v>560</v>
      </c>
      <c r="E88" s="243"/>
      <c r="F88" s="243"/>
      <c r="G88" s="243"/>
      <c r="H88" s="242"/>
      <c r="I88" s="142" t="s">
        <v>536</v>
      </c>
      <c r="J88" s="129"/>
      <c r="K88" s="129"/>
      <c r="L88" s="129"/>
      <c r="M88" s="130"/>
      <c r="N88" s="130"/>
      <c r="O88" s="130"/>
    </row>
    <row r="89" spans="1:15" x14ac:dyDescent="0.25">
      <c r="A89" s="129"/>
      <c r="B89" s="244" t="s">
        <v>537</v>
      </c>
      <c r="C89" s="244"/>
      <c r="D89" s="244" t="s">
        <v>577</v>
      </c>
      <c r="E89" s="244"/>
      <c r="F89" s="244"/>
      <c r="G89" s="244"/>
      <c r="H89" s="244"/>
      <c r="I89" s="142" t="s">
        <v>530</v>
      </c>
      <c r="J89" s="129"/>
      <c r="K89" s="129"/>
      <c r="L89" s="129"/>
      <c r="M89" s="130"/>
      <c r="N89" s="130"/>
      <c r="O89" s="130"/>
    </row>
    <row r="92" spans="1:15" x14ac:dyDescent="0.25">
      <c r="A92" s="240" t="s">
        <v>591</v>
      </c>
      <c r="B92" s="240"/>
      <c r="C92" s="240"/>
      <c r="D92" s="240"/>
      <c r="E92" s="240"/>
      <c r="F92" s="240"/>
      <c r="G92" s="240"/>
      <c r="H92" s="240"/>
    </row>
    <row r="93" spans="1:15" x14ac:dyDescent="0.25">
      <c r="A93" s="240"/>
      <c r="B93" s="240"/>
      <c r="C93" s="240"/>
      <c r="D93" s="240"/>
      <c r="E93" s="240"/>
      <c r="F93" s="240"/>
      <c r="G93" s="240"/>
      <c r="H93" s="240"/>
    </row>
    <row r="95" spans="1:15" x14ac:dyDescent="0.25">
      <c r="A95" s="129"/>
      <c r="J95" s="129"/>
      <c r="K95" s="129"/>
      <c r="L95" s="129"/>
      <c r="M95" s="130"/>
      <c r="N95" s="130"/>
      <c r="O95" s="130"/>
    </row>
    <row r="96" spans="1:15" x14ac:dyDescent="0.25">
      <c r="A96" s="129"/>
      <c r="J96" s="129"/>
      <c r="K96" s="137"/>
      <c r="L96" s="137"/>
      <c r="M96" s="137"/>
      <c r="N96" s="137"/>
      <c r="O96" s="137"/>
    </row>
    <row r="97" spans="1:15" x14ac:dyDescent="0.25">
      <c r="A97" s="129"/>
      <c r="J97" s="129"/>
      <c r="K97" s="129"/>
      <c r="L97" s="129"/>
      <c r="M97" s="130"/>
      <c r="N97" s="130"/>
      <c r="O97" s="130"/>
    </row>
  </sheetData>
  <mergeCells count="120">
    <mergeCell ref="A1:H1"/>
    <mergeCell ref="B8:C8"/>
    <mergeCell ref="D8:H8"/>
    <mergeCell ref="B9:C9"/>
    <mergeCell ref="D9:H9"/>
    <mergeCell ref="B10:C10"/>
    <mergeCell ref="D10:H10"/>
    <mergeCell ref="B3:C3"/>
    <mergeCell ref="D3:H3"/>
    <mergeCell ref="B6:I6"/>
    <mergeCell ref="B7:C7"/>
    <mergeCell ref="D7:H7"/>
    <mergeCell ref="B17:C17"/>
    <mergeCell ref="D17:H17"/>
    <mergeCell ref="B78:I78"/>
    <mergeCell ref="B79:C79"/>
    <mergeCell ref="D79:H79"/>
    <mergeCell ref="B80:C80"/>
    <mergeCell ref="D80:H80"/>
    <mergeCell ref="B13:I13"/>
    <mergeCell ref="B14:C14"/>
    <mergeCell ref="D14:H14"/>
    <mergeCell ref="B15:C15"/>
    <mergeCell ref="D15:H15"/>
    <mergeCell ref="B16:C16"/>
    <mergeCell ref="D16:H16"/>
    <mergeCell ref="B23:C23"/>
    <mergeCell ref="D23:H23"/>
    <mergeCell ref="B24:C24"/>
    <mergeCell ref="D24:H24"/>
    <mergeCell ref="B56:I56"/>
    <mergeCell ref="B57:C57"/>
    <mergeCell ref="D57:H57"/>
    <mergeCell ref="B19:I19"/>
    <mergeCell ref="B20:C20"/>
    <mergeCell ref="D20:H20"/>
    <mergeCell ref="B21:C21"/>
    <mergeCell ref="D21:H21"/>
    <mergeCell ref="B22:C22"/>
    <mergeCell ref="D22:H22"/>
    <mergeCell ref="B26:I26"/>
    <mergeCell ref="B27:C27"/>
    <mergeCell ref="D27:H27"/>
    <mergeCell ref="B28:C28"/>
    <mergeCell ref="D28:H28"/>
    <mergeCell ref="B43:I43"/>
    <mergeCell ref="B44:C44"/>
    <mergeCell ref="D44:H44"/>
    <mergeCell ref="B67:I67"/>
    <mergeCell ref="B68:C68"/>
    <mergeCell ref="D68:H68"/>
    <mergeCell ref="B69:C69"/>
    <mergeCell ref="D69:H69"/>
    <mergeCell ref="B62:I62"/>
    <mergeCell ref="B63:C63"/>
    <mergeCell ref="D63:H63"/>
    <mergeCell ref="B64:C64"/>
    <mergeCell ref="D64:H64"/>
    <mergeCell ref="B65:C65"/>
    <mergeCell ref="D65:H65"/>
    <mergeCell ref="B29:C29"/>
    <mergeCell ref="D29:H29"/>
    <mergeCell ref="B30:C30"/>
    <mergeCell ref="D30:H30"/>
    <mergeCell ref="B31:C31"/>
    <mergeCell ref="D31:H31"/>
    <mergeCell ref="B40:C40"/>
    <mergeCell ref="D40:H40"/>
    <mergeCell ref="B41:C41"/>
    <mergeCell ref="D41:H41"/>
    <mergeCell ref="B37:C37"/>
    <mergeCell ref="D37:H37"/>
    <mergeCell ref="B38:C38"/>
    <mergeCell ref="D38:H38"/>
    <mergeCell ref="B39:C39"/>
    <mergeCell ref="D39:H39"/>
    <mergeCell ref="B32:C32"/>
    <mergeCell ref="D32:H32"/>
    <mergeCell ref="B34:I34"/>
    <mergeCell ref="B35:C35"/>
    <mergeCell ref="D35:H35"/>
    <mergeCell ref="B36:C36"/>
    <mergeCell ref="D36:H36"/>
    <mergeCell ref="B75:C75"/>
    <mergeCell ref="D75:H75"/>
    <mergeCell ref="B76:C76"/>
    <mergeCell ref="D76:H76"/>
    <mergeCell ref="B82:I82"/>
    <mergeCell ref="B83:C83"/>
    <mergeCell ref="D83:H83"/>
    <mergeCell ref="B45:C45"/>
    <mergeCell ref="D45:H45"/>
    <mergeCell ref="B46:C46"/>
    <mergeCell ref="D46:H46"/>
    <mergeCell ref="B73:I73"/>
    <mergeCell ref="B74:C74"/>
    <mergeCell ref="D74:H74"/>
    <mergeCell ref="B71:C71"/>
    <mergeCell ref="D71:H71"/>
    <mergeCell ref="B70:C70"/>
    <mergeCell ref="D70:H70"/>
    <mergeCell ref="B58:C58"/>
    <mergeCell ref="D58:H58"/>
    <mergeCell ref="B59:C59"/>
    <mergeCell ref="D59:H59"/>
    <mergeCell ref="B60:C60"/>
    <mergeCell ref="D60:H60"/>
    <mergeCell ref="A92:H93"/>
    <mergeCell ref="B87:C87"/>
    <mergeCell ref="D87:H87"/>
    <mergeCell ref="B88:C88"/>
    <mergeCell ref="D88:H88"/>
    <mergeCell ref="B89:C89"/>
    <mergeCell ref="D89:H89"/>
    <mergeCell ref="B84:C84"/>
    <mergeCell ref="D84:H84"/>
    <mergeCell ref="B85:C85"/>
    <mergeCell ref="D85:H85"/>
    <mergeCell ref="B86:C86"/>
    <mergeCell ref="D86:H86"/>
  </mergeCells>
  <pageMargins left="0.45" right="0.7" top="0.5" bottom="0.5" header="0.3" footer="0.3"/>
  <pageSetup scale="96" fitToHeight="3" orientation="portrait" r:id="rId1"/>
  <rowBreaks count="1" manualBreakCount="1">
    <brk id="51" max="8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A1:A32"/>
  <sheetViews>
    <sheetView topLeftCell="A2" workbookViewId="0">
      <selection activeCell="J2" sqref="J2"/>
    </sheetView>
  </sheetViews>
  <sheetFormatPr defaultColWidth="9.140625" defaultRowHeight="15" x14ac:dyDescent="0.25"/>
  <cols>
    <col min="1" max="16384" width="9.140625" style="128"/>
  </cols>
  <sheetData>
    <row r="1" spans="1:1" ht="15.75" x14ac:dyDescent="0.25">
      <c r="A1" s="144" t="s">
        <v>607</v>
      </c>
    </row>
    <row r="2" spans="1:1" ht="15.75" x14ac:dyDescent="0.25">
      <c r="A2" s="143"/>
    </row>
    <row r="3" spans="1:1" x14ac:dyDescent="0.25">
      <c r="A3" s="128" t="s">
        <v>606</v>
      </c>
    </row>
    <row r="5" spans="1:1" x14ac:dyDescent="0.25">
      <c r="A5" s="128" t="s">
        <v>605</v>
      </c>
    </row>
    <row r="6" spans="1:1" x14ac:dyDescent="0.25">
      <c r="A6" s="128" t="s">
        <v>604</v>
      </c>
    </row>
    <row r="8" spans="1:1" x14ac:dyDescent="0.25">
      <c r="A8" s="128" t="s">
        <v>603</v>
      </c>
    </row>
    <row r="9" spans="1:1" x14ac:dyDescent="0.25">
      <c r="A9" s="128" t="s">
        <v>602</v>
      </c>
    </row>
    <row r="10" spans="1:1" x14ac:dyDescent="0.25">
      <c r="A10" s="128" t="s">
        <v>601</v>
      </c>
    </row>
    <row r="12" spans="1:1" x14ac:dyDescent="0.25">
      <c r="A12" s="128" t="s">
        <v>600</v>
      </c>
    </row>
    <row r="32" spans="1:1" x14ac:dyDescent="0.25">
      <c r="A32" s="128" t="s">
        <v>599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A41"/>
  <sheetViews>
    <sheetView zoomScaleNormal="100" workbookViewId="0">
      <selection activeCell="O26" sqref="O26"/>
    </sheetView>
  </sheetViews>
  <sheetFormatPr defaultColWidth="9.140625" defaultRowHeight="15" x14ac:dyDescent="0.25"/>
  <cols>
    <col min="1" max="16384" width="9.140625" style="128"/>
  </cols>
  <sheetData>
    <row r="1" spans="1:1" ht="15.75" x14ac:dyDescent="0.25">
      <c r="A1" s="143" t="s">
        <v>592</v>
      </c>
    </row>
    <row r="3" spans="1:1" x14ac:dyDescent="0.25">
      <c r="A3" s="128" t="s">
        <v>593</v>
      </c>
    </row>
    <row r="5" spans="1:1" x14ac:dyDescent="0.25">
      <c r="A5" s="128" t="s">
        <v>594</v>
      </c>
    </row>
    <row r="6" spans="1:1" x14ac:dyDescent="0.25">
      <c r="A6" s="128" t="s">
        <v>595</v>
      </c>
    </row>
    <row r="8" spans="1:1" x14ac:dyDescent="0.25">
      <c r="A8" s="128" t="s">
        <v>596</v>
      </c>
    </row>
    <row r="9" spans="1:1" x14ac:dyDescent="0.25">
      <c r="A9" s="128" t="s">
        <v>597</v>
      </c>
    </row>
    <row r="10" spans="1:1" x14ac:dyDescent="0.25">
      <c r="A10" s="128" t="s">
        <v>598</v>
      </c>
    </row>
    <row r="41" spans="1:1" x14ac:dyDescent="0.25">
      <c r="A41" s="128" t="s">
        <v>599</v>
      </c>
    </row>
  </sheetData>
  <printOptions horizontalCentered="1" verticalCentered="1"/>
  <pageMargins left="0.7" right="0.7" top="0.75" bottom="0.75" header="0.3" footer="0.3"/>
  <pageSetup scale="9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3:AU395"/>
  <sheetViews>
    <sheetView workbookViewId="0">
      <selection activeCell="I6" sqref="I6"/>
    </sheetView>
  </sheetViews>
  <sheetFormatPr defaultRowHeight="12.75" x14ac:dyDescent="0.2"/>
  <cols>
    <col min="1" max="1" width="19.5703125" customWidth="1"/>
    <col min="2" max="2" width="4.85546875" customWidth="1"/>
    <col min="3" max="15" width="11" customWidth="1"/>
    <col min="16" max="18" width="10.42578125" customWidth="1"/>
    <col min="20" max="21" width="8" customWidth="1"/>
    <col min="22" max="23" width="7.7109375" customWidth="1"/>
    <col min="24" max="24" width="8.5703125" customWidth="1"/>
    <col min="25" max="25" width="8.42578125" customWidth="1"/>
    <col min="26" max="26" width="9.28515625" customWidth="1"/>
  </cols>
  <sheetData>
    <row r="3" spans="2:12" x14ac:dyDescent="0.2">
      <c r="B3" s="19" t="s">
        <v>138</v>
      </c>
      <c r="C3" s="19"/>
      <c r="D3" s="19"/>
      <c r="E3" s="19"/>
    </row>
    <row r="4" spans="2:12" x14ac:dyDescent="0.2">
      <c r="B4" s="19" t="s">
        <v>139</v>
      </c>
      <c r="C4" s="19"/>
      <c r="D4" s="19"/>
      <c r="E4" s="19"/>
      <c r="I4" s="148" t="s">
        <v>609</v>
      </c>
    </row>
    <row r="5" spans="2:12" x14ac:dyDescent="0.2">
      <c r="B5" s="19" t="s">
        <v>140</v>
      </c>
      <c r="C5" s="19"/>
      <c r="D5" s="19"/>
      <c r="E5" s="19"/>
      <c r="I5" s="148" t="s">
        <v>610</v>
      </c>
    </row>
    <row r="6" spans="2:12" x14ac:dyDescent="0.2">
      <c r="I6" s="145" t="s">
        <v>611</v>
      </c>
    </row>
    <row r="7" spans="2:12" x14ac:dyDescent="0.2">
      <c r="D7" s="52"/>
      <c r="E7" s="52"/>
      <c r="F7" s="55"/>
      <c r="G7" s="55"/>
      <c r="H7" s="55"/>
      <c r="I7" s="149" t="s">
        <v>612</v>
      </c>
      <c r="J7" s="55"/>
      <c r="K7" s="55"/>
      <c r="L7" s="52"/>
    </row>
    <row r="8" spans="2:12" x14ac:dyDescent="0.2">
      <c r="B8" s="1" t="s">
        <v>105</v>
      </c>
      <c r="C8" s="1"/>
      <c r="D8" s="53"/>
      <c r="E8" s="53"/>
      <c r="F8" s="52"/>
      <c r="G8" s="52"/>
      <c r="H8" s="52"/>
      <c r="I8" s="149" t="s">
        <v>613</v>
      </c>
      <c r="J8" s="52"/>
      <c r="K8" s="52"/>
      <c r="L8" s="52"/>
    </row>
    <row r="9" spans="2:12" x14ac:dyDescent="0.2">
      <c r="B9" s="1" t="s">
        <v>106</v>
      </c>
      <c r="C9" s="1"/>
      <c r="D9" s="53"/>
      <c r="E9" s="52"/>
      <c r="F9" s="52"/>
      <c r="G9" s="52"/>
      <c r="H9" s="52"/>
      <c r="I9" s="149" t="s">
        <v>614</v>
      </c>
      <c r="J9" s="52"/>
      <c r="K9" s="52"/>
      <c r="L9" s="52"/>
    </row>
    <row r="10" spans="2:12" x14ac:dyDescent="0.2">
      <c r="B10" s="1" t="s">
        <v>107</v>
      </c>
      <c r="C10" s="1"/>
      <c r="D10" s="53"/>
      <c r="E10" s="52"/>
      <c r="F10" s="55"/>
      <c r="G10" s="55"/>
      <c r="H10" s="55"/>
      <c r="I10" s="148"/>
      <c r="J10" s="55"/>
      <c r="K10" s="55"/>
      <c r="L10" s="52"/>
    </row>
    <row r="11" spans="2:12" x14ac:dyDescent="0.2">
      <c r="B11" s="1" t="s">
        <v>108</v>
      </c>
      <c r="C11" s="1"/>
      <c r="D11" s="53"/>
      <c r="E11" s="52"/>
      <c r="F11" s="56"/>
      <c r="G11" s="56"/>
      <c r="H11" s="57"/>
      <c r="I11" s="57"/>
      <c r="J11" s="57"/>
      <c r="K11" s="57"/>
      <c r="L11" s="54"/>
    </row>
    <row r="12" spans="2:12" x14ac:dyDescent="0.2">
      <c r="B12" s="1" t="s">
        <v>109</v>
      </c>
      <c r="C12" s="1"/>
      <c r="D12" s="77">
        <f ca="1">NOW()</f>
        <v>44652.561340509259</v>
      </c>
      <c r="E12">
        <f ca="1">MONTH(D12)</f>
        <v>4</v>
      </c>
      <c r="G12">
        <f ca="1">YEAR(D12)</f>
        <v>2022</v>
      </c>
      <c r="H12" s="57"/>
      <c r="I12" s="57"/>
      <c r="J12" s="57"/>
      <c r="K12" s="57"/>
      <c r="L12" s="54"/>
    </row>
    <row r="13" spans="2:12" x14ac:dyDescent="0.2">
      <c r="B13" s="1" t="s">
        <v>110</v>
      </c>
      <c r="C13" s="1"/>
      <c r="D13" s="58">
        <f ca="1">DATEVALUE(H13)</f>
        <v>43845</v>
      </c>
      <c r="E13">
        <v>1</v>
      </c>
      <c r="F13">
        <v>15</v>
      </c>
      <c r="G13">
        <f ca="1">G12-2</f>
        <v>2020</v>
      </c>
      <c r="H13" s="78" t="str">
        <f ca="1">CONCATENATE(E13,"/",15,"/",G13)</f>
        <v>1/15/2020</v>
      </c>
      <c r="I13" s="57"/>
      <c r="J13" s="57"/>
      <c r="K13" s="57"/>
      <c r="L13" s="54"/>
    </row>
    <row r="14" spans="2:12" x14ac:dyDescent="0.2">
      <c r="D14" s="58">
        <f t="shared" ref="D14:D44" ca="1" si="0">DATEVALUE(H14)</f>
        <v>43876</v>
      </c>
      <c r="E14">
        <f t="shared" ref="E14:E24" si="1">E13+1</f>
        <v>2</v>
      </c>
      <c r="F14">
        <v>15</v>
      </c>
      <c r="G14">
        <f ca="1">G13</f>
        <v>2020</v>
      </c>
      <c r="H14" s="78" t="str">
        <f t="shared" ref="H14:H44" ca="1" si="2">CONCATENATE(E14,"/",15,"/",G14)</f>
        <v>2/15/2020</v>
      </c>
      <c r="I14" s="57"/>
      <c r="J14" s="57"/>
      <c r="K14" s="57"/>
      <c r="L14" s="54"/>
    </row>
    <row r="15" spans="2:12" x14ac:dyDescent="0.2">
      <c r="D15" s="58">
        <f t="shared" ca="1" si="0"/>
        <v>43905</v>
      </c>
      <c r="E15">
        <f t="shared" si="1"/>
        <v>3</v>
      </c>
      <c r="F15">
        <v>15</v>
      </c>
      <c r="G15">
        <f t="shared" ref="G15:G24" ca="1" si="3">G14</f>
        <v>2020</v>
      </c>
      <c r="H15" s="78" t="str">
        <f t="shared" ca="1" si="2"/>
        <v>3/15/2020</v>
      </c>
      <c r="I15" s="57"/>
      <c r="J15" s="57"/>
      <c r="K15" s="57"/>
      <c r="L15" s="54"/>
    </row>
    <row r="16" spans="2:12" x14ac:dyDescent="0.2">
      <c r="B16" t="s">
        <v>112</v>
      </c>
      <c r="D16" s="58">
        <f t="shared" ca="1" si="0"/>
        <v>43936</v>
      </c>
      <c r="E16">
        <f t="shared" si="1"/>
        <v>4</v>
      </c>
      <c r="F16">
        <v>15</v>
      </c>
      <c r="G16">
        <f t="shared" ca="1" si="3"/>
        <v>2020</v>
      </c>
      <c r="H16" s="78" t="str">
        <f t="shared" ca="1" si="2"/>
        <v>4/15/2020</v>
      </c>
      <c r="I16" s="57"/>
      <c r="J16" s="57"/>
      <c r="K16" s="57"/>
      <c r="L16" s="54"/>
    </row>
    <row r="17" spans="2:12" x14ac:dyDescent="0.2">
      <c r="B17" t="s">
        <v>113</v>
      </c>
      <c r="D17" s="58">
        <f t="shared" ca="1" si="0"/>
        <v>43966</v>
      </c>
      <c r="E17">
        <f t="shared" si="1"/>
        <v>5</v>
      </c>
      <c r="F17">
        <v>15</v>
      </c>
      <c r="G17">
        <f t="shared" ca="1" si="3"/>
        <v>2020</v>
      </c>
      <c r="H17" s="78" t="str">
        <f t="shared" ca="1" si="2"/>
        <v>5/15/2020</v>
      </c>
      <c r="I17" s="57"/>
      <c r="J17" s="57"/>
      <c r="K17" s="57"/>
      <c r="L17" s="54"/>
    </row>
    <row r="18" spans="2:12" x14ac:dyDescent="0.2">
      <c r="B18" t="s">
        <v>114</v>
      </c>
      <c r="D18" s="58">
        <f t="shared" ca="1" si="0"/>
        <v>43997</v>
      </c>
      <c r="E18">
        <f t="shared" si="1"/>
        <v>6</v>
      </c>
      <c r="F18">
        <v>15</v>
      </c>
      <c r="G18">
        <f t="shared" ca="1" si="3"/>
        <v>2020</v>
      </c>
      <c r="H18" s="78" t="str">
        <f t="shared" ca="1" si="2"/>
        <v>6/15/2020</v>
      </c>
      <c r="I18" s="57"/>
      <c r="J18" s="57"/>
      <c r="K18" s="57"/>
      <c r="L18" s="54"/>
    </row>
    <row r="19" spans="2:12" x14ac:dyDescent="0.2">
      <c r="B19" t="s">
        <v>115</v>
      </c>
      <c r="D19" s="58">
        <f t="shared" ca="1" si="0"/>
        <v>44027</v>
      </c>
      <c r="E19">
        <f t="shared" si="1"/>
        <v>7</v>
      </c>
      <c r="F19">
        <v>15</v>
      </c>
      <c r="G19">
        <f t="shared" ca="1" si="3"/>
        <v>2020</v>
      </c>
      <c r="H19" s="78" t="str">
        <f t="shared" ca="1" si="2"/>
        <v>7/15/2020</v>
      </c>
      <c r="I19" s="52"/>
      <c r="J19" s="52"/>
      <c r="K19" s="52"/>
      <c r="L19" s="52"/>
    </row>
    <row r="20" spans="2:12" x14ac:dyDescent="0.2">
      <c r="D20" s="58">
        <f t="shared" ca="1" si="0"/>
        <v>44058</v>
      </c>
      <c r="E20">
        <f t="shared" si="1"/>
        <v>8</v>
      </c>
      <c r="F20">
        <v>15</v>
      </c>
      <c r="G20">
        <f t="shared" ca="1" si="3"/>
        <v>2020</v>
      </c>
      <c r="H20" s="78" t="str">
        <f t="shared" ca="1" si="2"/>
        <v>8/15/2020</v>
      </c>
      <c r="I20" s="52"/>
      <c r="J20" s="52"/>
      <c r="K20" s="52"/>
      <c r="L20" s="52"/>
    </row>
    <row r="21" spans="2:12" x14ac:dyDescent="0.2">
      <c r="D21" s="58">
        <f t="shared" ca="1" si="0"/>
        <v>44089</v>
      </c>
      <c r="E21">
        <f t="shared" si="1"/>
        <v>9</v>
      </c>
      <c r="F21">
        <v>15</v>
      </c>
      <c r="G21">
        <f t="shared" ca="1" si="3"/>
        <v>2020</v>
      </c>
      <c r="H21" s="78" t="str">
        <f t="shared" ca="1" si="2"/>
        <v>9/15/2020</v>
      </c>
      <c r="I21" s="55"/>
      <c r="J21" s="55"/>
      <c r="K21" s="55"/>
      <c r="L21" s="52"/>
    </row>
    <row r="22" spans="2:12" x14ac:dyDescent="0.2">
      <c r="B22" t="s">
        <v>149</v>
      </c>
      <c r="D22" s="58">
        <f t="shared" ca="1" si="0"/>
        <v>44119</v>
      </c>
      <c r="E22">
        <f t="shared" si="1"/>
        <v>10</v>
      </c>
      <c r="F22">
        <v>15</v>
      </c>
      <c r="G22">
        <f t="shared" ca="1" si="3"/>
        <v>2020</v>
      </c>
      <c r="H22" s="78" t="str">
        <f t="shared" ca="1" si="2"/>
        <v>10/15/2020</v>
      </c>
      <c r="I22" s="56"/>
      <c r="J22" s="56"/>
      <c r="K22" s="56"/>
      <c r="L22" s="54"/>
    </row>
    <row r="23" spans="2:12" x14ac:dyDescent="0.2">
      <c r="B23" t="s">
        <v>150</v>
      </c>
      <c r="D23" s="58">
        <f t="shared" ca="1" si="0"/>
        <v>44150</v>
      </c>
      <c r="E23">
        <f t="shared" si="1"/>
        <v>11</v>
      </c>
      <c r="F23">
        <v>15</v>
      </c>
      <c r="G23">
        <f t="shared" ca="1" si="3"/>
        <v>2020</v>
      </c>
      <c r="H23" s="78" t="str">
        <f t="shared" ca="1" si="2"/>
        <v>11/15/2020</v>
      </c>
      <c r="I23" s="56"/>
      <c r="J23" s="56"/>
      <c r="K23" s="56"/>
      <c r="L23" s="54"/>
    </row>
    <row r="24" spans="2:12" x14ac:dyDescent="0.2">
      <c r="D24" s="58">
        <f t="shared" ca="1" si="0"/>
        <v>44180</v>
      </c>
      <c r="E24">
        <f t="shared" si="1"/>
        <v>12</v>
      </c>
      <c r="F24">
        <v>15</v>
      </c>
      <c r="G24">
        <f t="shared" ca="1" si="3"/>
        <v>2020</v>
      </c>
      <c r="H24" s="78" t="str">
        <f t="shared" ca="1" si="2"/>
        <v>12/15/2020</v>
      </c>
      <c r="I24" s="56"/>
      <c r="J24" s="56"/>
      <c r="K24" s="56"/>
      <c r="L24" s="54"/>
    </row>
    <row r="25" spans="2:12" x14ac:dyDescent="0.2">
      <c r="D25" s="58">
        <f t="shared" ca="1" si="0"/>
        <v>44211</v>
      </c>
      <c r="E25">
        <v>1</v>
      </c>
      <c r="F25">
        <v>15</v>
      </c>
      <c r="G25">
        <f ca="1">G24+1</f>
        <v>2021</v>
      </c>
      <c r="H25" s="78" t="str">
        <f t="shared" ca="1" si="2"/>
        <v>1/15/2021</v>
      </c>
      <c r="I25" s="56"/>
      <c r="J25" s="56"/>
      <c r="K25" s="56"/>
      <c r="L25" s="54"/>
    </row>
    <row r="26" spans="2:12" x14ac:dyDescent="0.2">
      <c r="D26" s="58">
        <f t="shared" ca="1" si="0"/>
        <v>44242</v>
      </c>
      <c r="E26">
        <f t="shared" ref="E26:E36" si="4">E25+1</f>
        <v>2</v>
      </c>
      <c r="F26">
        <v>15</v>
      </c>
      <c r="G26">
        <f ca="1">G25</f>
        <v>2021</v>
      </c>
      <c r="H26" s="78" t="str">
        <f t="shared" ca="1" si="2"/>
        <v>2/15/2021</v>
      </c>
      <c r="I26" s="56"/>
      <c r="J26" s="56"/>
      <c r="K26" s="56"/>
      <c r="L26" s="54"/>
    </row>
    <row r="27" spans="2:12" x14ac:dyDescent="0.2">
      <c r="D27" s="58">
        <f t="shared" ca="1" si="0"/>
        <v>44270</v>
      </c>
      <c r="E27">
        <f t="shared" si="4"/>
        <v>3</v>
      </c>
      <c r="F27">
        <v>15</v>
      </c>
      <c r="G27">
        <f t="shared" ref="G27:G36" ca="1" si="5">G26</f>
        <v>2021</v>
      </c>
      <c r="H27" s="78" t="str">
        <f t="shared" ca="1" si="2"/>
        <v>3/15/2021</v>
      </c>
      <c r="I27" s="56"/>
      <c r="J27" s="56"/>
      <c r="K27" s="56"/>
      <c r="L27" s="54"/>
    </row>
    <row r="28" spans="2:12" x14ac:dyDescent="0.2">
      <c r="D28" s="58">
        <f t="shared" ca="1" si="0"/>
        <v>44301</v>
      </c>
      <c r="E28">
        <f t="shared" si="4"/>
        <v>4</v>
      </c>
      <c r="F28">
        <v>15</v>
      </c>
      <c r="G28">
        <f t="shared" ca="1" si="5"/>
        <v>2021</v>
      </c>
      <c r="H28" s="78" t="str">
        <f t="shared" ca="1" si="2"/>
        <v>4/15/2021</v>
      </c>
      <c r="I28" s="56"/>
      <c r="J28" s="56"/>
      <c r="K28" s="56"/>
      <c r="L28" s="54"/>
    </row>
    <row r="29" spans="2:12" x14ac:dyDescent="0.2">
      <c r="D29" s="58">
        <f t="shared" ca="1" si="0"/>
        <v>44331</v>
      </c>
      <c r="E29">
        <f t="shared" si="4"/>
        <v>5</v>
      </c>
      <c r="F29">
        <v>15</v>
      </c>
      <c r="G29">
        <f t="shared" ca="1" si="5"/>
        <v>2021</v>
      </c>
      <c r="H29" s="78" t="str">
        <f t="shared" ca="1" si="2"/>
        <v>5/15/2021</v>
      </c>
      <c r="I29" s="56"/>
      <c r="J29" s="56"/>
      <c r="K29" s="56"/>
      <c r="L29" s="54"/>
    </row>
    <row r="30" spans="2:12" x14ac:dyDescent="0.2">
      <c r="D30" s="58">
        <f t="shared" ca="1" si="0"/>
        <v>44362</v>
      </c>
      <c r="E30">
        <f t="shared" si="4"/>
        <v>6</v>
      </c>
      <c r="F30">
        <v>15</v>
      </c>
      <c r="G30">
        <f t="shared" ca="1" si="5"/>
        <v>2021</v>
      </c>
      <c r="H30" s="78" t="str">
        <f t="shared" ca="1" si="2"/>
        <v>6/15/2021</v>
      </c>
      <c r="I30" s="56"/>
      <c r="J30" s="56"/>
      <c r="K30" s="56"/>
      <c r="L30" s="54"/>
    </row>
    <row r="31" spans="2:12" x14ac:dyDescent="0.2">
      <c r="D31" s="58">
        <f t="shared" ca="1" si="0"/>
        <v>44392</v>
      </c>
      <c r="E31">
        <f t="shared" si="4"/>
        <v>7</v>
      </c>
      <c r="F31">
        <v>15</v>
      </c>
      <c r="G31">
        <f t="shared" ca="1" si="5"/>
        <v>2021</v>
      </c>
      <c r="H31" s="78" t="str">
        <f t="shared" ca="1" si="2"/>
        <v>7/15/2021</v>
      </c>
      <c r="I31" s="13"/>
      <c r="J31" s="1"/>
      <c r="K31" s="1"/>
      <c r="L31" s="1"/>
    </row>
    <row r="32" spans="2:12" x14ac:dyDescent="0.2">
      <c r="D32" s="58">
        <f t="shared" ca="1" si="0"/>
        <v>44423</v>
      </c>
      <c r="E32">
        <f t="shared" si="4"/>
        <v>8</v>
      </c>
      <c r="F32">
        <v>15</v>
      </c>
      <c r="G32">
        <f t="shared" ca="1" si="5"/>
        <v>2021</v>
      </c>
      <c r="H32" s="78" t="str">
        <f t="shared" ca="1" si="2"/>
        <v>8/15/2021</v>
      </c>
    </row>
    <row r="33" spans="1:8" x14ac:dyDescent="0.2">
      <c r="A33" s="21"/>
      <c r="D33" s="58">
        <f t="shared" ca="1" si="0"/>
        <v>44454</v>
      </c>
      <c r="E33">
        <f t="shared" si="4"/>
        <v>9</v>
      </c>
      <c r="F33">
        <v>15</v>
      </c>
      <c r="G33">
        <f t="shared" ca="1" si="5"/>
        <v>2021</v>
      </c>
      <c r="H33" s="78" t="str">
        <f t="shared" ca="1" si="2"/>
        <v>9/15/2021</v>
      </c>
    </row>
    <row r="34" spans="1:8" x14ac:dyDescent="0.2">
      <c r="A34" s="22" t="s">
        <v>151</v>
      </c>
      <c r="D34" s="58">
        <f t="shared" ca="1" si="0"/>
        <v>44484</v>
      </c>
      <c r="E34">
        <f t="shared" si="4"/>
        <v>10</v>
      </c>
      <c r="F34">
        <v>15</v>
      </c>
      <c r="G34">
        <f t="shared" ca="1" si="5"/>
        <v>2021</v>
      </c>
      <c r="H34" s="78" t="str">
        <f t="shared" ca="1" si="2"/>
        <v>10/15/2021</v>
      </c>
    </row>
    <row r="35" spans="1:8" x14ac:dyDescent="0.2">
      <c r="A35" s="22" t="s">
        <v>152</v>
      </c>
      <c r="D35" s="58">
        <f t="shared" ca="1" si="0"/>
        <v>44515</v>
      </c>
      <c r="E35">
        <f t="shared" si="4"/>
        <v>11</v>
      </c>
      <c r="F35">
        <v>15</v>
      </c>
      <c r="G35">
        <f t="shared" ca="1" si="5"/>
        <v>2021</v>
      </c>
      <c r="H35" s="78" t="str">
        <f t="shared" ca="1" si="2"/>
        <v>11/15/2021</v>
      </c>
    </row>
    <row r="36" spans="1:8" x14ac:dyDescent="0.2">
      <c r="A36" s="22" t="s">
        <v>509</v>
      </c>
      <c r="D36" s="58">
        <f t="shared" ca="1" si="0"/>
        <v>44545</v>
      </c>
      <c r="E36">
        <f t="shared" si="4"/>
        <v>12</v>
      </c>
      <c r="F36">
        <v>15</v>
      </c>
      <c r="G36">
        <f t="shared" ca="1" si="5"/>
        <v>2021</v>
      </c>
      <c r="H36" s="78" t="str">
        <f t="shared" ca="1" si="2"/>
        <v>12/15/2021</v>
      </c>
    </row>
    <row r="37" spans="1:8" x14ac:dyDescent="0.2">
      <c r="A37" s="23" t="s">
        <v>119</v>
      </c>
      <c r="D37" s="58">
        <f t="shared" ca="1" si="0"/>
        <v>44576</v>
      </c>
      <c r="E37">
        <v>1</v>
      </c>
      <c r="F37">
        <v>15</v>
      </c>
      <c r="G37">
        <f ca="1">G36+1</f>
        <v>2022</v>
      </c>
      <c r="H37" s="78" t="str">
        <f t="shared" ca="1" si="2"/>
        <v>1/15/2022</v>
      </c>
    </row>
    <row r="38" spans="1:8" x14ac:dyDescent="0.2">
      <c r="A38" s="23" t="s">
        <v>490</v>
      </c>
      <c r="D38" s="58">
        <f t="shared" ca="1" si="0"/>
        <v>44607</v>
      </c>
      <c r="E38">
        <f t="shared" ref="E38:E44" si="6">E37+1</f>
        <v>2</v>
      </c>
      <c r="F38">
        <v>15</v>
      </c>
      <c r="G38">
        <f ca="1">G37</f>
        <v>2022</v>
      </c>
      <c r="H38" s="78" t="str">
        <f t="shared" ca="1" si="2"/>
        <v>2/15/2022</v>
      </c>
    </row>
    <row r="39" spans="1:8" x14ac:dyDescent="0.2">
      <c r="A39" s="76" t="s">
        <v>495</v>
      </c>
      <c r="D39" s="58">
        <f t="shared" ca="1" si="0"/>
        <v>44635</v>
      </c>
      <c r="E39">
        <f t="shared" si="6"/>
        <v>3</v>
      </c>
      <c r="F39">
        <v>15</v>
      </c>
      <c r="G39">
        <f t="shared" ref="G39:G44" ca="1" si="7">G38</f>
        <v>2022</v>
      </c>
      <c r="H39" s="78" t="str">
        <f t="shared" ca="1" si="2"/>
        <v>3/15/2022</v>
      </c>
    </row>
    <row r="40" spans="1:8" x14ac:dyDescent="0.2">
      <c r="A40" s="23" t="s">
        <v>491</v>
      </c>
      <c r="D40" s="58">
        <f t="shared" ca="1" si="0"/>
        <v>44666</v>
      </c>
      <c r="E40">
        <f t="shared" si="6"/>
        <v>4</v>
      </c>
      <c r="F40">
        <v>15</v>
      </c>
      <c r="G40">
        <f t="shared" ca="1" si="7"/>
        <v>2022</v>
      </c>
      <c r="H40" s="78" t="str">
        <f t="shared" ca="1" si="2"/>
        <v>4/15/2022</v>
      </c>
    </row>
    <row r="41" spans="1:8" x14ac:dyDescent="0.2">
      <c r="A41" s="23" t="s">
        <v>123</v>
      </c>
      <c r="D41" s="58">
        <f t="shared" ca="1" si="0"/>
        <v>44696</v>
      </c>
      <c r="E41">
        <f t="shared" si="6"/>
        <v>5</v>
      </c>
      <c r="F41">
        <v>15</v>
      </c>
      <c r="G41">
        <f t="shared" ca="1" si="7"/>
        <v>2022</v>
      </c>
      <c r="H41" s="78" t="str">
        <f t="shared" ca="1" si="2"/>
        <v>5/15/2022</v>
      </c>
    </row>
    <row r="42" spans="1:8" x14ac:dyDescent="0.2">
      <c r="A42" s="23" t="s">
        <v>143</v>
      </c>
      <c r="D42" s="58">
        <f t="shared" ca="1" si="0"/>
        <v>44727</v>
      </c>
      <c r="E42">
        <f t="shared" si="6"/>
        <v>6</v>
      </c>
      <c r="F42">
        <v>15</v>
      </c>
      <c r="G42">
        <f t="shared" ca="1" si="7"/>
        <v>2022</v>
      </c>
      <c r="H42" s="78" t="str">
        <f t="shared" ca="1" si="2"/>
        <v>6/15/2022</v>
      </c>
    </row>
    <row r="43" spans="1:8" x14ac:dyDescent="0.2">
      <c r="A43" s="23" t="s">
        <v>144</v>
      </c>
      <c r="D43" s="58">
        <f t="shared" ca="1" si="0"/>
        <v>44757</v>
      </c>
      <c r="E43">
        <f t="shared" si="6"/>
        <v>7</v>
      </c>
      <c r="F43">
        <v>15</v>
      </c>
      <c r="G43">
        <f t="shared" ca="1" si="7"/>
        <v>2022</v>
      </c>
      <c r="H43" s="78" t="str">
        <f t="shared" ca="1" si="2"/>
        <v>7/15/2022</v>
      </c>
    </row>
    <row r="44" spans="1:8" x14ac:dyDescent="0.2">
      <c r="A44" s="23" t="s">
        <v>513</v>
      </c>
      <c r="D44" s="58">
        <f t="shared" ca="1" si="0"/>
        <v>44788</v>
      </c>
      <c r="E44">
        <f t="shared" si="6"/>
        <v>8</v>
      </c>
      <c r="F44">
        <v>15</v>
      </c>
      <c r="G44">
        <f t="shared" ca="1" si="7"/>
        <v>2022</v>
      </c>
      <c r="H44" s="78" t="str">
        <f t="shared" ca="1" si="2"/>
        <v>8/15/2022</v>
      </c>
    </row>
    <row r="45" spans="1:8" x14ac:dyDescent="0.2">
      <c r="A45" s="23" t="s">
        <v>164</v>
      </c>
      <c r="D45" s="58">
        <f t="shared" ref="D45:D72" ca="1" si="8">DATEVALUE(H45)</f>
        <v>44819</v>
      </c>
      <c r="E45">
        <f>E44+1</f>
        <v>9</v>
      </c>
      <c r="F45">
        <v>15</v>
      </c>
      <c r="G45">
        <f ca="1">G44</f>
        <v>2022</v>
      </c>
      <c r="H45" s="78" t="str">
        <f t="shared" ref="H45:H72" ca="1" si="9">CONCATENATE(E45,"/",15,"/",G45)</f>
        <v>9/15/2022</v>
      </c>
    </row>
    <row r="46" spans="1:8" x14ac:dyDescent="0.2">
      <c r="A46" s="23" t="s">
        <v>145</v>
      </c>
      <c r="D46" s="58">
        <f t="shared" ca="1" si="8"/>
        <v>44849</v>
      </c>
      <c r="E46">
        <f>E45+1</f>
        <v>10</v>
      </c>
      <c r="F46">
        <v>15</v>
      </c>
      <c r="G46">
        <f ca="1">G45</f>
        <v>2022</v>
      </c>
      <c r="H46" s="78" t="str">
        <f t="shared" ca="1" si="9"/>
        <v>10/15/2022</v>
      </c>
    </row>
    <row r="47" spans="1:8" x14ac:dyDescent="0.2">
      <c r="A47" s="23" t="s">
        <v>507</v>
      </c>
      <c r="D47" s="58">
        <f t="shared" ca="1" si="8"/>
        <v>44880</v>
      </c>
      <c r="E47">
        <f>E46+1</f>
        <v>11</v>
      </c>
      <c r="F47">
        <v>15</v>
      </c>
      <c r="G47">
        <f ca="1">G46</f>
        <v>2022</v>
      </c>
      <c r="H47" s="78" t="str">
        <f t="shared" ca="1" si="9"/>
        <v>11/15/2022</v>
      </c>
    </row>
    <row r="48" spans="1:8" x14ac:dyDescent="0.2">
      <c r="A48" s="23" t="s">
        <v>126</v>
      </c>
      <c r="D48" s="58">
        <f t="shared" ca="1" si="8"/>
        <v>44910</v>
      </c>
      <c r="E48">
        <f>E47+1</f>
        <v>12</v>
      </c>
      <c r="F48">
        <v>15</v>
      </c>
      <c r="G48">
        <f ca="1">G47</f>
        <v>2022</v>
      </c>
      <c r="H48" s="78" t="str">
        <f t="shared" ca="1" si="9"/>
        <v>12/15/2022</v>
      </c>
    </row>
    <row r="49" spans="1:8" x14ac:dyDescent="0.2">
      <c r="A49" s="23" t="s">
        <v>147</v>
      </c>
      <c r="D49" s="58">
        <f t="shared" ca="1" si="8"/>
        <v>44941</v>
      </c>
      <c r="E49">
        <v>1</v>
      </c>
      <c r="F49">
        <v>15</v>
      </c>
      <c r="G49">
        <f ca="1">G48+1</f>
        <v>2023</v>
      </c>
      <c r="H49" s="78" t="str">
        <f t="shared" ca="1" si="9"/>
        <v>1/15/2023</v>
      </c>
    </row>
    <row r="50" spans="1:8" x14ac:dyDescent="0.2">
      <c r="A50" s="23" t="s">
        <v>127</v>
      </c>
      <c r="D50" s="58">
        <f t="shared" ca="1" si="8"/>
        <v>44972</v>
      </c>
      <c r="E50">
        <f t="shared" ref="E50:E60" si="10">E49+1</f>
        <v>2</v>
      </c>
      <c r="F50">
        <v>15</v>
      </c>
      <c r="G50">
        <f ca="1">G49</f>
        <v>2023</v>
      </c>
      <c r="H50" s="78" t="str">
        <f t="shared" ca="1" si="9"/>
        <v>2/15/2023</v>
      </c>
    </row>
    <row r="51" spans="1:8" x14ac:dyDescent="0.2">
      <c r="A51" s="23" t="s">
        <v>512</v>
      </c>
      <c r="D51" s="58">
        <f t="shared" ca="1" si="8"/>
        <v>45000</v>
      </c>
      <c r="E51">
        <f t="shared" si="10"/>
        <v>3</v>
      </c>
      <c r="F51">
        <v>15</v>
      </c>
      <c r="G51">
        <f t="shared" ref="G51:G60" ca="1" si="11">G50</f>
        <v>2023</v>
      </c>
      <c r="H51" s="78" t="str">
        <f t="shared" ca="1" si="9"/>
        <v>3/15/2023</v>
      </c>
    </row>
    <row r="52" spans="1:8" x14ac:dyDescent="0.2">
      <c r="A52" s="23" t="s">
        <v>148</v>
      </c>
      <c r="D52" s="58">
        <f t="shared" ca="1" si="8"/>
        <v>45031</v>
      </c>
      <c r="E52">
        <f t="shared" si="10"/>
        <v>4</v>
      </c>
      <c r="F52">
        <v>15</v>
      </c>
      <c r="G52">
        <f t="shared" ca="1" si="11"/>
        <v>2023</v>
      </c>
      <c r="H52" s="78" t="str">
        <f t="shared" ca="1" si="9"/>
        <v>4/15/2023</v>
      </c>
    </row>
    <row r="53" spans="1:8" x14ac:dyDescent="0.2">
      <c r="A53" s="23" t="s">
        <v>492</v>
      </c>
      <c r="D53" s="58">
        <f t="shared" ca="1" si="8"/>
        <v>45061</v>
      </c>
      <c r="E53">
        <f t="shared" si="10"/>
        <v>5</v>
      </c>
      <c r="F53">
        <v>15</v>
      </c>
      <c r="G53">
        <f t="shared" ca="1" si="11"/>
        <v>2023</v>
      </c>
      <c r="H53" s="78" t="str">
        <f t="shared" ca="1" si="9"/>
        <v>5/15/2023</v>
      </c>
    </row>
    <row r="54" spans="1:8" x14ac:dyDescent="0.2">
      <c r="D54" s="58">
        <f t="shared" ca="1" si="8"/>
        <v>45092</v>
      </c>
      <c r="E54">
        <f t="shared" si="10"/>
        <v>6</v>
      </c>
      <c r="F54">
        <v>15</v>
      </c>
      <c r="G54">
        <f t="shared" ca="1" si="11"/>
        <v>2023</v>
      </c>
      <c r="H54" s="78" t="str">
        <f t="shared" ca="1" si="9"/>
        <v>6/15/2023</v>
      </c>
    </row>
    <row r="55" spans="1:8" x14ac:dyDescent="0.2">
      <c r="A55" s="21"/>
      <c r="D55" s="58">
        <f t="shared" ca="1" si="8"/>
        <v>45122</v>
      </c>
      <c r="E55">
        <f t="shared" si="10"/>
        <v>7</v>
      </c>
      <c r="F55">
        <v>15</v>
      </c>
      <c r="G55">
        <f t="shared" ca="1" si="11"/>
        <v>2023</v>
      </c>
      <c r="H55" s="78" t="str">
        <f t="shared" ca="1" si="9"/>
        <v>7/15/2023</v>
      </c>
    </row>
    <row r="56" spans="1:8" x14ac:dyDescent="0.2">
      <c r="A56" s="22" t="s">
        <v>151</v>
      </c>
      <c r="B56">
        <v>6</v>
      </c>
      <c r="D56" s="58">
        <f t="shared" ca="1" si="8"/>
        <v>45153</v>
      </c>
      <c r="E56">
        <f t="shared" si="10"/>
        <v>8</v>
      </c>
      <c r="F56">
        <v>15</v>
      </c>
      <c r="G56">
        <f t="shared" ca="1" si="11"/>
        <v>2023</v>
      </c>
      <c r="H56" s="78" t="str">
        <f t="shared" ca="1" si="9"/>
        <v>8/15/2023</v>
      </c>
    </row>
    <row r="57" spans="1:8" x14ac:dyDescent="0.2">
      <c r="A57" s="22" t="s">
        <v>152</v>
      </c>
      <c r="B57">
        <v>7</v>
      </c>
      <c r="D57" s="58">
        <f t="shared" ca="1" si="8"/>
        <v>45184</v>
      </c>
      <c r="E57">
        <f t="shared" si="10"/>
        <v>9</v>
      </c>
      <c r="F57">
        <v>15</v>
      </c>
      <c r="G57">
        <f t="shared" ca="1" si="11"/>
        <v>2023</v>
      </c>
      <c r="H57" s="78" t="str">
        <f t="shared" ca="1" si="9"/>
        <v>9/15/2023</v>
      </c>
    </row>
    <row r="58" spans="1:8" x14ac:dyDescent="0.2">
      <c r="A58" s="22" t="s">
        <v>153</v>
      </c>
      <c r="B58">
        <v>8</v>
      </c>
      <c r="D58" s="58">
        <f t="shared" ca="1" si="8"/>
        <v>45214</v>
      </c>
      <c r="E58">
        <f t="shared" si="10"/>
        <v>10</v>
      </c>
      <c r="F58">
        <v>15</v>
      </c>
      <c r="G58">
        <f t="shared" ca="1" si="11"/>
        <v>2023</v>
      </c>
      <c r="H58" s="78" t="str">
        <f t="shared" ca="1" si="9"/>
        <v>10/15/2023</v>
      </c>
    </row>
    <row r="59" spans="1:8" x14ac:dyDescent="0.2">
      <c r="A59" s="23" t="s">
        <v>117</v>
      </c>
      <c r="B59">
        <v>9</v>
      </c>
      <c r="D59" s="58">
        <f t="shared" ca="1" si="8"/>
        <v>45245</v>
      </c>
      <c r="E59">
        <f t="shared" si="10"/>
        <v>11</v>
      </c>
      <c r="F59">
        <v>15</v>
      </c>
      <c r="G59">
        <f t="shared" ca="1" si="11"/>
        <v>2023</v>
      </c>
      <c r="H59" s="78" t="str">
        <f t="shared" ca="1" si="9"/>
        <v>11/15/2023</v>
      </c>
    </row>
    <row r="60" spans="1:8" x14ac:dyDescent="0.2">
      <c r="A60" s="23" t="s">
        <v>118</v>
      </c>
      <c r="B60">
        <v>10</v>
      </c>
      <c r="D60" s="58">
        <f t="shared" ca="1" si="8"/>
        <v>45275</v>
      </c>
      <c r="E60">
        <f t="shared" si="10"/>
        <v>12</v>
      </c>
      <c r="F60">
        <v>15</v>
      </c>
      <c r="G60">
        <f t="shared" ca="1" si="11"/>
        <v>2023</v>
      </c>
      <c r="H60" s="78" t="str">
        <f t="shared" ca="1" si="9"/>
        <v>12/15/2023</v>
      </c>
    </row>
    <row r="61" spans="1:8" x14ac:dyDescent="0.2">
      <c r="A61" s="23" t="s">
        <v>119</v>
      </c>
      <c r="B61">
        <v>11</v>
      </c>
      <c r="D61" s="58">
        <f t="shared" ca="1" si="8"/>
        <v>45306</v>
      </c>
      <c r="E61">
        <v>1</v>
      </c>
      <c r="F61">
        <v>15</v>
      </c>
      <c r="G61">
        <f ca="1">G60+1</f>
        <v>2024</v>
      </c>
      <c r="H61" s="78" t="str">
        <f t="shared" ca="1" si="9"/>
        <v>1/15/2024</v>
      </c>
    </row>
    <row r="62" spans="1:8" x14ac:dyDescent="0.2">
      <c r="A62" s="23" t="s">
        <v>142</v>
      </c>
      <c r="B62">
        <v>12</v>
      </c>
      <c r="D62" s="58">
        <f t="shared" ca="1" si="8"/>
        <v>45337</v>
      </c>
      <c r="E62">
        <f t="shared" ref="E62:E72" si="12">E61+1</f>
        <v>2</v>
      </c>
      <c r="F62">
        <v>15</v>
      </c>
      <c r="G62">
        <f ca="1">G61</f>
        <v>2024</v>
      </c>
      <c r="H62" s="78" t="str">
        <f t="shared" ca="1" si="9"/>
        <v>2/15/2024</v>
      </c>
    </row>
    <row r="63" spans="1:8" x14ac:dyDescent="0.2">
      <c r="A63" s="23" t="s">
        <v>489</v>
      </c>
      <c r="B63">
        <v>13</v>
      </c>
      <c r="D63" s="58">
        <f t="shared" ca="1" si="8"/>
        <v>45366</v>
      </c>
      <c r="E63">
        <f t="shared" si="12"/>
        <v>3</v>
      </c>
      <c r="F63">
        <v>15</v>
      </c>
      <c r="G63">
        <f t="shared" ref="G63:G72" ca="1" si="13">G62</f>
        <v>2024</v>
      </c>
      <c r="H63" s="78" t="str">
        <f t="shared" ca="1" si="9"/>
        <v>3/15/2024</v>
      </c>
    </row>
    <row r="64" spans="1:8" x14ac:dyDescent="0.2">
      <c r="A64" s="23" t="s">
        <v>120</v>
      </c>
      <c r="B64">
        <v>14</v>
      </c>
      <c r="D64" s="58">
        <f t="shared" ca="1" si="8"/>
        <v>45397</v>
      </c>
      <c r="E64">
        <f t="shared" si="12"/>
        <v>4</v>
      </c>
      <c r="F64">
        <v>15</v>
      </c>
      <c r="G64">
        <f t="shared" ca="1" si="13"/>
        <v>2024</v>
      </c>
      <c r="H64" s="78" t="str">
        <f t="shared" ca="1" si="9"/>
        <v>4/15/2024</v>
      </c>
    </row>
    <row r="65" spans="1:8" x14ac:dyDescent="0.2">
      <c r="A65" s="23" t="s">
        <v>343</v>
      </c>
      <c r="B65">
        <v>15</v>
      </c>
      <c r="D65" s="58">
        <f t="shared" ca="1" si="8"/>
        <v>45427</v>
      </c>
      <c r="E65">
        <f t="shared" si="12"/>
        <v>5</v>
      </c>
      <c r="F65">
        <v>15</v>
      </c>
      <c r="G65">
        <f t="shared" ca="1" si="13"/>
        <v>2024</v>
      </c>
      <c r="H65" s="78" t="str">
        <f t="shared" ca="1" si="9"/>
        <v>5/15/2024</v>
      </c>
    </row>
    <row r="66" spans="1:8" x14ac:dyDescent="0.2">
      <c r="A66" s="23" t="s">
        <v>490</v>
      </c>
      <c r="B66">
        <v>16</v>
      </c>
      <c r="D66" s="58">
        <f t="shared" ca="1" si="8"/>
        <v>45458</v>
      </c>
      <c r="E66">
        <f t="shared" si="12"/>
        <v>6</v>
      </c>
      <c r="F66">
        <v>15</v>
      </c>
      <c r="G66">
        <f t="shared" ca="1" si="13"/>
        <v>2024</v>
      </c>
      <c r="H66" s="78" t="str">
        <f t="shared" ca="1" si="9"/>
        <v>6/15/2024</v>
      </c>
    </row>
    <row r="67" spans="1:8" x14ac:dyDescent="0.2">
      <c r="A67" s="23" t="s">
        <v>494</v>
      </c>
      <c r="B67">
        <v>17</v>
      </c>
      <c r="D67" s="58">
        <f t="shared" ca="1" si="8"/>
        <v>45488</v>
      </c>
      <c r="E67">
        <f t="shared" si="12"/>
        <v>7</v>
      </c>
      <c r="F67">
        <v>15</v>
      </c>
      <c r="G67">
        <f t="shared" ca="1" si="13"/>
        <v>2024</v>
      </c>
      <c r="H67" s="78" t="str">
        <f t="shared" ca="1" si="9"/>
        <v>7/15/2024</v>
      </c>
    </row>
    <row r="68" spans="1:8" x14ac:dyDescent="0.2">
      <c r="A68" s="76" t="s">
        <v>495</v>
      </c>
      <c r="B68">
        <v>18</v>
      </c>
      <c r="D68" s="58">
        <f t="shared" ca="1" si="8"/>
        <v>45519</v>
      </c>
      <c r="E68">
        <f t="shared" si="12"/>
        <v>8</v>
      </c>
      <c r="F68">
        <v>15</v>
      </c>
      <c r="G68">
        <f t="shared" ca="1" si="13"/>
        <v>2024</v>
      </c>
      <c r="H68" s="78" t="str">
        <f t="shared" ca="1" si="9"/>
        <v>8/15/2024</v>
      </c>
    </row>
    <row r="69" spans="1:8" x14ac:dyDescent="0.2">
      <c r="A69" s="23" t="s">
        <v>121</v>
      </c>
      <c r="B69">
        <v>19</v>
      </c>
      <c r="D69" s="58">
        <f t="shared" ca="1" si="8"/>
        <v>45550</v>
      </c>
      <c r="E69">
        <f t="shared" si="12"/>
        <v>9</v>
      </c>
      <c r="F69">
        <v>15</v>
      </c>
      <c r="G69">
        <f t="shared" ca="1" si="13"/>
        <v>2024</v>
      </c>
      <c r="H69" s="78" t="str">
        <f t="shared" ca="1" si="9"/>
        <v>9/15/2024</v>
      </c>
    </row>
    <row r="70" spans="1:8" x14ac:dyDescent="0.2">
      <c r="A70" s="23" t="s">
        <v>517</v>
      </c>
      <c r="B70">
        <v>20</v>
      </c>
      <c r="D70" s="58">
        <f t="shared" ca="1" si="8"/>
        <v>45580</v>
      </c>
      <c r="E70">
        <f t="shared" si="12"/>
        <v>10</v>
      </c>
      <c r="F70">
        <v>15</v>
      </c>
      <c r="G70">
        <f t="shared" ca="1" si="13"/>
        <v>2024</v>
      </c>
      <c r="H70" s="78" t="str">
        <f t="shared" ca="1" si="9"/>
        <v>10/15/2024</v>
      </c>
    </row>
    <row r="71" spans="1:8" x14ac:dyDescent="0.2">
      <c r="A71" s="23" t="s">
        <v>518</v>
      </c>
      <c r="B71">
        <v>21</v>
      </c>
      <c r="D71" s="58">
        <f t="shared" ca="1" si="8"/>
        <v>45611</v>
      </c>
      <c r="E71">
        <f t="shared" si="12"/>
        <v>11</v>
      </c>
      <c r="F71">
        <v>15</v>
      </c>
      <c r="G71">
        <f t="shared" ca="1" si="13"/>
        <v>2024</v>
      </c>
      <c r="H71" s="78" t="str">
        <f t="shared" ca="1" si="9"/>
        <v>11/15/2024</v>
      </c>
    </row>
    <row r="72" spans="1:8" x14ac:dyDescent="0.2">
      <c r="A72" s="23" t="s">
        <v>122</v>
      </c>
      <c r="B72">
        <v>22</v>
      </c>
      <c r="D72" s="58">
        <f t="shared" ca="1" si="8"/>
        <v>45641</v>
      </c>
      <c r="E72">
        <f t="shared" si="12"/>
        <v>12</v>
      </c>
      <c r="F72">
        <v>15</v>
      </c>
      <c r="G72">
        <f t="shared" ca="1" si="13"/>
        <v>2024</v>
      </c>
      <c r="H72" s="78" t="str">
        <f t="shared" ca="1" si="9"/>
        <v>12/15/2024</v>
      </c>
    </row>
    <row r="73" spans="1:8" x14ac:dyDescent="0.2">
      <c r="A73" s="23" t="s">
        <v>491</v>
      </c>
      <c r="B73">
        <v>23</v>
      </c>
      <c r="D73" s="58">
        <f t="shared" ref="D73:D96" ca="1" si="14">DATEVALUE(H73)</f>
        <v>45672</v>
      </c>
      <c r="E73">
        <v>1</v>
      </c>
      <c r="F73">
        <v>16</v>
      </c>
      <c r="G73">
        <f ca="1">G72+1</f>
        <v>2025</v>
      </c>
      <c r="H73" s="78" t="str">
        <f t="shared" ref="H73:H96" ca="1" si="15">CONCATENATE(E73,"/",15,"/",G73)</f>
        <v>1/15/2025</v>
      </c>
    </row>
    <row r="74" spans="1:8" x14ac:dyDescent="0.2">
      <c r="A74" s="23" t="s">
        <v>199</v>
      </c>
      <c r="B74">
        <v>24</v>
      </c>
      <c r="D74" s="58">
        <f t="shared" ca="1" si="14"/>
        <v>45703</v>
      </c>
      <c r="E74">
        <f t="shared" ref="E74:E96" si="16">E73+1</f>
        <v>2</v>
      </c>
      <c r="F74">
        <v>17</v>
      </c>
      <c r="G74">
        <f t="shared" ref="G74:G96" ca="1" si="17">G73</f>
        <v>2025</v>
      </c>
      <c r="H74" s="78" t="str">
        <f t="shared" ca="1" si="15"/>
        <v>2/15/2025</v>
      </c>
    </row>
    <row r="75" spans="1:8" x14ac:dyDescent="0.2">
      <c r="A75" s="23" t="s">
        <v>123</v>
      </c>
      <c r="B75">
        <v>25</v>
      </c>
      <c r="D75" s="58">
        <f t="shared" ca="1" si="14"/>
        <v>45731</v>
      </c>
      <c r="E75">
        <f t="shared" si="16"/>
        <v>3</v>
      </c>
      <c r="F75">
        <v>18</v>
      </c>
      <c r="G75">
        <f t="shared" ca="1" si="17"/>
        <v>2025</v>
      </c>
      <c r="H75" s="78" t="str">
        <f t="shared" ca="1" si="15"/>
        <v>3/15/2025</v>
      </c>
    </row>
    <row r="76" spans="1:8" x14ac:dyDescent="0.2">
      <c r="A76" s="23" t="s">
        <v>143</v>
      </c>
      <c r="B76">
        <v>26</v>
      </c>
      <c r="D76" s="58">
        <f t="shared" ca="1" si="14"/>
        <v>45762</v>
      </c>
      <c r="E76">
        <f t="shared" si="16"/>
        <v>4</v>
      </c>
      <c r="F76">
        <v>19</v>
      </c>
      <c r="G76">
        <f t="shared" ca="1" si="17"/>
        <v>2025</v>
      </c>
      <c r="H76" s="78" t="str">
        <f t="shared" ca="1" si="15"/>
        <v>4/15/2025</v>
      </c>
    </row>
    <row r="77" spans="1:8" x14ac:dyDescent="0.2">
      <c r="A77" s="23" t="s">
        <v>144</v>
      </c>
      <c r="B77">
        <v>27</v>
      </c>
      <c r="D77" s="58">
        <f t="shared" ca="1" si="14"/>
        <v>45792</v>
      </c>
      <c r="E77">
        <f t="shared" si="16"/>
        <v>5</v>
      </c>
      <c r="F77">
        <v>20</v>
      </c>
      <c r="G77">
        <f t="shared" ca="1" si="17"/>
        <v>2025</v>
      </c>
      <c r="H77" s="78" t="str">
        <f t="shared" ca="1" si="15"/>
        <v>5/15/2025</v>
      </c>
    </row>
    <row r="78" spans="1:8" x14ac:dyDescent="0.2">
      <c r="A78" s="23" t="s">
        <v>162</v>
      </c>
      <c r="B78">
        <v>28</v>
      </c>
      <c r="D78" s="58">
        <f t="shared" ca="1" si="14"/>
        <v>45823</v>
      </c>
      <c r="E78">
        <f t="shared" si="16"/>
        <v>6</v>
      </c>
      <c r="F78">
        <v>21</v>
      </c>
      <c r="G78">
        <f t="shared" ca="1" si="17"/>
        <v>2025</v>
      </c>
      <c r="H78" s="78" t="str">
        <f t="shared" ca="1" si="15"/>
        <v>6/15/2025</v>
      </c>
    </row>
    <row r="79" spans="1:8" x14ac:dyDescent="0.2">
      <c r="A79" s="23" t="s">
        <v>334</v>
      </c>
      <c r="B79">
        <v>29</v>
      </c>
      <c r="D79" s="58">
        <f t="shared" ca="1" si="14"/>
        <v>45853</v>
      </c>
      <c r="E79">
        <f t="shared" si="16"/>
        <v>7</v>
      </c>
      <c r="F79">
        <v>22</v>
      </c>
      <c r="G79">
        <f t="shared" ca="1" si="17"/>
        <v>2025</v>
      </c>
      <c r="H79" s="78" t="str">
        <f t="shared" ca="1" si="15"/>
        <v>7/15/2025</v>
      </c>
    </row>
    <row r="80" spans="1:8" x14ac:dyDescent="0.2">
      <c r="A80" s="23" t="s">
        <v>513</v>
      </c>
      <c r="B80">
        <v>30</v>
      </c>
      <c r="D80" s="58">
        <f t="shared" ca="1" si="14"/>
        <v>45884</v>
      </c>
      <c r="E80">
        <f t="shared" si="16"/>
        <v>8</v>
      </c>
      <c r="F80">
        <v>23</v>
      </c>
      <c r="G80">
        <f t="shared" ca="1" si="17"/>
        <v>2025</v>
      </c>
      <c r="H80" s="78" t="str">
        <f t="shared" ca="1" si="15"/>
        <v>8/15/2025</v>
      </c>
    </row>
    <row r="81" spans="1:8" x14ac:dyDescent="0.2">
      <c r="A81" s="23" t="s">
        <v>164</v>
      </c>
      <c r="B81">
        <v>31</v>
      </c>
      <c r="D81" s="58">
        <f t="shared" ca="1" si="14"/>
        <v>45915</v>
      </c>
      <c r="E81">
        <f t="shared" si="16"/>
        <v>9</v>
      </c>
      <c r="F81">
        <v>24</v>
      </c>
      <c r="G81">
        <f t="shared" ca="1" si="17"/>
        <v>2025</v>
      </c>
      <c r="H81" s="78" t="str">
        <f t="shared" ca="1" si="15"/>
        <v>9/15/2025</v>
      </c>
    </row>
    <row r="82" spans="1:8" x14ac:dyDescent="0.2">
      <c r="A82" s="23" t="s">
        <v>145</v>
      </c>
      <c r="B82">
        <v>32</v>
      </c>
      <c r="D82" s="58">
        <f t="shared" ca="1" si="14"/>
        <v>45945</v>
      </c>
      <c r="E82">
        <f t="shared" si="16"/>
        <v>10</v>
      </c>
      <c r="F82">
        <v>25</v>
      </c>
      <c r="G82">
        <f t="shared" ca="1" si="17"/>
        <v>2025</v>
      </c>
      <c r="H82" s="78" t="str">
        <f t="shared" ca="1" si="15"/>
        <v>10/15/2025</v>
      </c>
    </row>
    <row r="83" spans="1:8" x14ac:dyDescent="0.2">
      <c r="A83" s="23" t="s">
        <v>497</v>
      </c>
      <c r="B83">
        <v>33</v>
      </c>
      <c r="D83" s="58">
        <f t="shared" ca="1" si="14"/>
        <v>45976</v>
      </c>
      <c r="E83">
        <f t="shared" si="16"/>
        <v>11</v>
      </c>
      <c r="F83">
        <v>26</v>
      </c>
      <c r="G83">
        <f t="shared" ca="1" si="17"/>
        <v>2025</v>
      </c>
      <c r="H83" s="78" t="str">
        <f t="shared" ca="1" si="15"/>
        <v>11/15/2025</v>
      </c>
    </row>
    <row r="84" spans="1:8" x14ac:dyDescent="0.2">
      <c r="A84" s="23" t="s">
        <v>171</v>
      </c>
      <c r="B84">
        <v>34</v>
      </c>
      <c r="D84" s="58">
        <f t="shared" ca="1" si="14"/>
        <v>46006</v>
      </c>
      <c r="E84">
        <f t="shared" si="16"/>
        <v>12</v>
      </c>
      <c r="F84">
        <v>27</v>
      </c>
      <c r="G84">
        <f t="shared" ca="1" si="17"/>
        <v>2025</v>
      </c>
      <c r="H84" s="78" t="str">
        <f t="shared" ca="1" si="15"/>
        <v>12/15/2025</v>
      </c>
    </row>
    <row r="85" spans="1:8" x14ac:dyDescent="0.2">
      <c r="A85" s="23" t="s">
        <v>508</v>
      </c>
      <c r="B85">
        <v>35</v>
      </c>
      <c r="D85" s="58">
        <f t="shared" ca="1" si="14"/>
        <v>46037</v>
      </c>
      <c r="E85">
        <v>1</v>
      </c>
      <c r="F85">
        <v>28</v>
      </c>
      <c r="G85">
        <f ca="1">G84+1</f>
        <v>2026</v>
      </c>
      <c r="H85" s="78" t="str">
        <f t="shared" ca="1" si="15"/>
        <v>1/15/2026</v>
      </c>
    </row>
    <row r="86" spans="1:8" x14ac:dyDescent="0.2">
      <c r="A86" s="23" t="s">
        <v>346</v>
      </c>
      <c r="B86">
        <v>36</v>
      </c>
      <c r="D86" s="58">
        <f t="shared" ca="1" si="14"/>
        <v>46068</v>
      </c>
      <c r="E86">
        <f t="shared" si="16"/>
        <v>2</v>
      </c>
      <c r="F86">
        <v>29</v>
      </c>
      <c r="G86">
        <f t="shared" ca="1" si="17"/>
        <v>2026</v>
      </c>
      <c r="H86" s="78" t="str">
        <f t="shared" ca="1" si="15"/>
        <v>2/15/2026</v>
      </c>
    </row>
    <row r="87" spans="1:8" x14ac:dyDescent="0.2">
      <c r="A87" s="23" t="s">
        <v>511</v>
      </c>
      <c r="B87">
        <v>37</v>
      </c>
      <c r="D87" s="58">
        <f t="shared" ca="1" si="14"/>
        <v>46096</v>
      </c>
      <c r="E87">
        <f t="shared" si="16"/>
        <v>3</v>
      </c>
      <c r="F87">
        <v>30</v>
      </c>
      <c r="G87">
        <f t="shared" ca="1" si="17"/>
        <v>2026</v>
      </c>
      <c r="H87" s="78" t="str">
        <f t="shared" ca="1" si="15"/>
        <v>3/15/2026</v>
      </c>
    </row>
    <row r="88" spans="1:8" x14ac:dyDescent="0.2">
      <c r="A88" s="23" t="s">
        <v>166</v>
      </c>
      <c r="B88">
        <v>38</v>
      </c>
      <c r="D88" s="58">
        <f t="shared" ca="1" si="14"/>
        <v>46127</v>
      </c>
      <c r="E88">
        <f t="shared" si="16"/>
        <v>4</v>
      </c>
      <c r="F88">
        <v>31</v>
      </c>
      <c r="G88">
        <f t="shared" ca="1" si="17"/>
        <v>2026</v>
      </c>
      <c r="H88" s="78" t="str">
        <f t="shared" ca="1" si="15"/>
        <v>4/15/2026</v>
      </c>
    </row>
    <row r="89" spans="1:8" x14ac:dyDescent="0.2">
      <c r="A89" s="23" t="s">
        <v>506</v>
      </c>
      <c r="B89">
        <v>39</v>
      </c>
      <c r="D89" s="58">
        <f t="shared" ca="1" si="14"/>
        <v>46157</v>
      </c>
      <c r="E89">
        <f t="shared" si="16"/>
        <v>5</v>
      </c>
      <c r="F89">
        <v>32</v>
      </c>
      <c r="G89">
        <f t="shared" ca="1" si="17"/>
        <v>2026</v>
      </c>
      <c r="H89" s="78" t="str">
        <f t="shared" ca="1" si="15"/>
        <v>5/15/2026</v>
      </c>
    </row>
    <row r="90" spans="1:8" x14ac:dyDescent="0.2">
      <c r="A90" s="23" t="s">
        <v>126</v>
      </c>
      <c r="B90">
        <v>40</v>
      </c>
      <c r="D90" s="58">
        <f t="shared" ca="1" si="14"/>
        <v>46188</v>
      </c>
      <c r="E90">
        <f t="shared" si="16"/>
        <v>6</v>
      </c>
      <c r="F90">
        <v>33</v>
      </c>
      <c r="G90">
        <f t="shared" ca="1" si="17"/>
        <v>2026</v>
      </c>
      <c r="H90" s="78" t="str">
        <f t="shared" ca="1" si="15"/>
        <v>6/15/2026</v>
      </c>
    </row>
    <row r="91" spans="1:8" x14ac:dyDescent="0.2">
      <c r="A91" s="23" t="s">
        <v>146</v>
      </c>
      <c r="B91">
        <v>41</v>
      </c>
      <c r="D91" s="58">
        <f t="shared" ca="1" si="14"/>
        <v>46218</v>
      </c>
      <c r="E91">
        <f t="shared" si="16"/>
        <v>7</v>
      </c>
      <c r="F91">
        <v>34</v>
      </c>
      <c r="G91">
        <f t="shared" ca="1" si="17"/>
        <v>2026</v>
      </c>
      <c r="H91" s="78" t="str">
        <f t="shared" ca="1" si="15"/>
        <v>7/15/2026</v>
      </c>
    </row>
    <row r="92" spans="1:8" x14ac:dyDescent="0.2">
      <c r="A92" s="23" t="s">
        <v>147</v>
      </c>
      <c r="B92">
        <v>42</v>
      </c>
      <c r="D92" s="58">
        <f t="shared" ca="1" si="14"/>
        <v>46249</v>
      </c>
      <c r="E92">
        <f t="shared" si="16"/>
        <v>8</v>
      </c>
      <c r="F92">
        <v>35</v>
      </c>
      <c r="G92">
        <f t="shared" ca="1" si="17"/>
        <v>2026</v>
      </c>
      <c r="H92" s="78" t="str">
        <f t="shared" ca="1" si="15"/>
        <v>8/15/2026</v>
      </c>
    </row>
    <row r="93" spans="1:8" x14ac:dyDescent="0.2">
      <c r="A93" s="23" t="s">
        <v>127</v>
      </c>
      <c r="B93">
        <v>43</v>
      </c>
      <c r="D93" s="58">
        <f t="shared" ca="1" si="14"/>
        <v>46280</v>
      </c>
      <c r="E93">
        <f t="shared" si="16"/>
        <v>9</v>
      </c>
      <c r="F93">
        <v>36</v>
      </c>
      <c r="G93">
        <f t="shared" ca="1" si="17"/>
        <v>2026</v>
      </c>
      <c r="H93" s="78" t="str">
        <f t="shared" ca="1" si="15"/>
        <v>9/15/2026</v>
      </c>
    </row>
    <row r="94" spans="1:8" x14ac:dyDescent="0.2">
      <c r="A94" s="23" t="s">
        <v>512</v>
      </c>
      <c r="B94">
        <v>44</v>
      </c>
      <c r="D94" s="58">
        <f t="shared" ca="1" si="14"/>
        <v>46310</v>
      </c>
      <c r="E94">
        <f t="shared" si="16"/>
        <v>10</v>
      </c>
      <c r="F94">
        <v>37</v>
      </c>
      <c r="G94">
        <f t="shared" ca="1" si="17"/>
        <v>2026</v>
      </c>
      <c r="H94" s="78" t="str">
        <f t="shared" ca="1" si="15"/>
        <v>10/15/2026</v>
      </c>
    </row>
    <row r="95" spans="1:8" x14ac:dyDescent="0.2">
      <c r="A95" s="23" t="s">
        <v>148</v>
      </c>
      <c r="B95">
        <v>45</v>
      </c>
      <c r="D95" s="58">
        <f t="shared" ca="1" si="14"/>
        <v>46341</v>
      </c>
      <c r="E95">
        <f t="shared" si="16"/>
        <v>11</v>
      </c>
      <c r="F95">
        <v>38</v>
      </c>
      <c r="G95">
        <f t="shared" ca="1" si="17"/>
        <v>2026</v>
      </c>
      <c r="H95" s="78" t="str">
        <f t="shared" ca="1" si="15"/>
        <v>11/15/2026</v>
      </c>
    </row>
    <row r="96" spans="1:8" x14ac:dyDescent="0.2">
      <c r="A96" s="23" t="s">
        <v>492</v>
      </c>
      <c r="B96">
        <v>46</v>
      </c>
      <c r="D96" s="58">
        <f t="shared" ca="1" si="14"/>
        <v>46371</v>
      </c>
      <c r="E96">
        <f t="shared" si="16"/>
        <v>12</v>
      </c>
      <c r="F96">
        <v>39</v>
      </c>
      <c r="G96">
        <f t="shared" ca="1" si="17"/>
        <v>2026</v>
      </c>
      <c r="H96" s="78" t="str">
        <f t="shared" ca="1" si="15"/>
        <v>12/15/2026</v>
      </c>
    </row>
    <row r="97" spans="1:15" x14ac:dyDescent="0.2">
      <c r="A97" s="23" t="s">
        <v>507</v>
      </c>
      <c r="B97">
        <v>37</v>
      </c>
      <c r="D97" s="58"/>
      <c r="H97" s="78"/>
    </row>
    <row r="100" spans="1:15" x14ac:dyDescent="0.2">
      <c r="A100" s="35"/>
      <c r="B100" s="41" t="s">
        <v>151</v>
      </c>
      <c r="C100" s="41" t="s">
        <v>161</v>
      </c>
      <c r="D100" s="41" t="s">
        <v>505</v>
      </c>
      <c r="E100" s="41" t="s">
        <v>120</v>
      </c>
      <c r="F100" s="41" t="s">
        <v>171</v>
      </c>
      <c r="G100" s="41" t="s">
        <v>166</v>
      </c>
      <c r="H100" s="41" t="s">
        <v>497</v>
      </c>
      <c r="I100" s="41" t="s">
        <v>119</v>
      </c>
      <c r="J100" s="41" t="s">
        <v>121</v>
      </c>
      <c r="K100" s="41" t="s">
        <v>503</v>
      </c>
      <c r="L100" s="41" t="s">
        <v>504</v>
      </c>
      <c r="M100" s="41" t="s">
        <v>198</v>
      </c>
      <c r="N100" s="41" t="s">
        <v>199</v>
      </c>
      <c r="O100" s="41" t="s">
        <v>125</v>
      </c>
    </row>
    <row r="101" spans="1:15" x14ac:dyDescent="0.2">
      <c r="A101" s="79" t="s">
        <v>151</v>
      </c>
      <c r="B101" t="s">
        <v>226</v>
      </c>
      <c r="C101" t="s">
        <v>184</v>
      </c>
      <c r="D101" t="s">
        <v>397</v>
      </c>
      <c r="E101" t="s">
        <v>327</v>
      </c>
      <c r="F101" t="s">
        <v>172</v>
      </c>
      <c r="G101" t="s">
        <v>365</v>
      </c>
      <c r="H101" t="s">
        <v>475</v>
      </c>
      <c r="I101" t="s">
        <v>174</v>
      </c>
      <c r="J101" t="s">
        <v>355</v>
      </c>
      <c r="K101" t="s">
        <v>355</v>
      </c>
      <c r="L101" t="s">
        <v>355</v>
      </c>
      <c r="M101" t="s">
        <v>355</v>
      </c>
      <c r="N101" t="s">
        <v>355</v>
      </c>
      <c r="O101" t="s">
        <v>327</v>
      </c>
    </row>
    <row r="102" spans="1:15" x14ac:dyDescent="0.2">
      <c r="A102" s="79" t="s">
        <v>117</v>
      </c>
      <c r="B102" t="s">
        <v>227</v>
      </c>
      <c r="C102" t="s">
        <v>185</v>
      </c>
      <c r="D102" t="s">
        <v>398</v>
      </c>
      <c r="E102" t="s">
        <v>353</v>
      </c>
      <c r="F102" t="s">
        <v>173</v>
      </c>
      <c r="G102" t="s">
        <v>174</v>
      </c>
      <c r="H102" t="s">
        <v>408</v>
      </c>
      <c r="I102" t="s">
        <v>368</v>
      </c>
      <c r="J102" t="s">
        <v>174</v>
      </c>
      <c r="K102" t="s">
        <v>174</v>
      </c>
      <c r="L102" t="s">
        <v>174</v>
      </c>
      <c r="M102" t="s">
        <v>174</v>
      </c>
      <c r="N102" t="s">
        <v>174</v>
      </c>
      <c r="O102" t="s">
        <v>355</v>
      </c>
    </row>
    <row r="103" spans="1:15" x14ac:dyDescent="0.2">
      <c r="A103" s="79" t="s">
        <v>118</v>
      </c>
      <c r="B103" t="s">
        <v>180</v>
      </c>
      <c r="C103" t="s">
        <v>169</v>
      </c>
      <c r="D103" t="s">
        <v>361</v>
      </c>
      <c r="E103" t="s">
        <v>354</v>
      </c>
      <c r="F103" t="s">
        <v>174</v>
      </c>
      <c r="G103" t="s">
        <v>368</v>
      </c>
      <c r="H103" t="s">
        <v>473</v>
      </c>
      <c r="I103" t="s">
        <v>180</v>
      </c>
      <c r="J103" t="s">
        <v>358</v>
      </c>
      <c r="K103" t="s">
        <v>358</v>
      </c>
      <c r="L103" t="s">
        <v>358</v>
      </c>
      <c r="M103" t="s">
        <v>337</v>
      </c>
      <c r="N103" t="s">
        <v>376</v>
      </c>
      <c r="O103" t="s">
        <v>356</v>
      </c>
    </row>
    <row r="104" spans="1:15" x14ac:dyDescent="0.2">
      <c r="A104" s="79" t="s">
        <v>119</v>
      </c>
      <c r="B104" t="s">
        <v>228</v>
      </c>
      <c r="C104" t="s">
        <v>202</v>
      </c>
      <c r="D104" t="s">
        <v>362</v>
      </c>
      <c r="E104" t="s">
        <v>187</v>
      </c>
      <c r="F104" t="s">
        <v>175</v>
      </c>
      <c r="G104" t="s">
        <v>475</v>
      </c>
      <c r="H104" t="s">
        <v>180</v>
      </c>
      <c r="I104" t="s">
        <v>417</v>
      </c>
      <c r="J104" t="s">
        <v>186</v>
      </c>
      <c r="K104" t="s">
        <v>337</v>
      </c>
      <c r="L104" t="s">
        <v>337</v>
      </c>
      <c r="M104" t="s">
        <v>474</v>
      </c>
      <c r="N104" t="s">
        <v>180</v>
      </c>
      <c r="O104" t="s">
        <v>477</v>
      </c>
    </row>
    <row r="105" spans="1:15" x14ac:dyDescent="0.2">
      <c r="A105" s="80" t="s">
        <v>198</v>
      </c>
      <c r="B105" t="s">
        <v>229</v>
      </c>
      <c r="C105" t="s">
        <v>168</v>
      </c>
      <c r="D105" t="s">
        <v>363</v>
      </c>
      <c r="E105" t="s">
        <v>355</v>
      </c>
      <c r="F105" t="s">
        <v>176</v>
      </c>
      <c r="G105" t="s">
        <v>474</v>
      </c>
      <c r="H105" t="s">
        <v>228</v>
      </c>
      <c r="I105" t="s">
        <v>230</v>
      </c>
      <c r="J105" t="s">
        <v>372</v>
      </c>
      <c r="K105" t="s">
        <v>475</v>
      </c>
      <c r="L105" t="s">
        <v>449</v>
      </c>
      <c r="M105" t="s">
        <v>376</v>
      </c>
      <c r="N105" t="s">
        <v>424</v>
      </c>
      <c r="O105" t="s">
        <v>358</v>
      </c>
    </row>
    <row r="106" spans="1:15" x14ac:dyDescent="0.2">
      <c r="A106" s="79" t="s">
        <v>120</v>
      </c>
      <c r="B106" t="s">
        <v>230</v>
      </c>
      <c r="C106" t="s">
        <v>203</v>
      </c>
      <c r="D106" t="s">
        <v>355</v>
      </c>
      <c r="E106" t="s">
        <v>356</v>
      </c>
      <c r="F106" t="s">
        <v>177</v>
      </c>
      <c r="G106" t="s">
        <v>473</v>
      </c>
      <c r="H106" t="s">
        <v>425</v>
      </c>
      <c r="I106" t="s">
        <v>234</v>
      </c>
      <c r="J106" t="s">
        <v>475</v>
      </c>
      <c r="K106" t="s">
        <v>474</v>
      </c>
      <c r="L106" t="s">
        <v>474</v>
      </c>
      <c r="M106" t="s">
        <v>180</v>
      </c>
      <c r="N106" t="s">
        <v>197</v>
      </c>
      <c r="O106" t="s">
        <v>478</v>
      </c>
    </row>
    <row r="107" spans="1:15" x14ac:dyDescent="0.2">
      <c r="A107" s="79" t="s">
        <v>160</v>
      </c>
      <c r="B107" t="s">
        <v>231</v>
      </c>
      <c r="C107" t="s">
        <v>204</v>
      </c>
      <c r="D107" t="s">
        <v>169</v>
      </c>
      <c r="E107" t="s">
        <v>177</v>
      </c>
      <c r="F107" t="s">
        <v>178</v>
      </c>
      <c r="G107" t="s">
        <v>473</v>
      </c>
      <c r="H107" t="s">
        <v>230</v>
      </c>
      <c r="I107" t="s">
        <v>468</v>
      </c>
      <c r="J107" t="s">
        <v>180</v>
      </c>
      <c r="K107" t="s">
        <v>473</v>
      </c>
      <c r="L107" t="s">
        <v>376</v>
      </c>
      <c r="M107" t="s">
        <v>424</v>
      </c>
      <c r="N107" t="s">
        <v>182</v>
      </c>
      <c r="O107" t="s">
        <v>479</v>
      </c>
    </row>
    <row r="108" spans="1:15" x14ac:dyDescent="0.2">
      <c r="A108" s="79" t="s">
        <v>195</v>
      </c>
      <c r="B108" t="s">
        <v>232</v>
      </c>
      <c r="C108" t="s">
        <v>205</v>
      </c>
      <c r="D108" t="s">
        <v>364</v>
      </c>
      <c r="E108" t="s">
        <v>357</v>
      </c>
      <c r="F108" t="s">
        <v>358</v>
      </c>
      <c r="G108" t="s">
        <v>180</v>
      </c>
      <c r="H108" t="s">
        <v>234</v>
      </c>
      <c r="I108" t="s">
        <v>218</v>
      </c>
      <c r="J108" t="s">
        <v>488</v>
      </c>
      <c r="K108" t="s">
        <v>180</v>
      </c>
      <c r="L108" t="s">
        <v>180</v>
      </c>
      <c r="M108" t="s">
        <v>197</v>
      </c>
      <c r="N108" t="s">
        <v>230</v>
      </c>
      <c r="O108" t="s">
        <v>186</v>
      </c>
    </row>
    <row r="109" spans="1:15" x14ac:dyDescent="0.2">
      <c r="A109" s="80" t="s">
        <v>196</v>
      </c>
      <c r="B109" t="s">
        <v>233</v>
      </c>
      <c r="C109" t="s">
        <v>206</v>
      </c>
      <c r="D109" t="s">
        <v>202</v>
      </c>
      <c r="E109" t="s">
        <v>358</v>
      </c>
      <c r="F109" t="s">
        <v>251</v>
      </c>
      <c r="G109" t="s">
        <v>228</v>
      </c>
      <c r="H109" t="s">
        <v>468</v>
      </c>
      <c r="I109" t="s">
        <v>183</v>
      </c>
      <c r="J109" t="s">
        <v>230</v>
      </c>
      <c r="K109" t="s">
        <v>459</v>
      </c>
      <c r="L109" t="s">
        <v>197</v>
      </c>
      <c r="M109" t="s">
        <v>182</v>
      </c>
      <c r="N109" t="s">
        <v>232</v>
      </c>
      <c r="O109" t="s">
        <v>400</v>
      </c>
    </row>
    <row r="110" spans="1:15" x14ac:dyDescent="0.2">
      <c r="A110" s="79" t="s">
        <v>121</v>
      </c>
      <c r="B110" t="s">
        <v>234</v>
      </c>
      <c r="C110" t="s">
        <v>371</v>
      </c>
      <c r="D110" t="s">
        <v>365</v>
      </c>
      <c r="E110" t="s">
        <v>359</v>
      </c>
      <c r="F110" t="s">
        <v>446</v>
      </c>
      <c r="G110" t="s">
        <v>230</v>
      </c>
      <c r="H110" t="s">
        <v>192</v>
      </c>
      <c r="J110" t="s">
        <v>234</v>
      </c>
      <c r="K110" t="s">
        <v>424</v>
      </c>
      <c r="L110" t="s">
        <v>182</v>
      </c>
      <c r="M110" t="s">
        <v>230</v>
      </c>
      <c r="N110" t="s">
        <v>466</v>
      </c>
      <c r="O110" t="s">
        <v>337</v>
      </c>
    </row>
    <row r="111" spans="1:15" x14ac:dyDescent="0.2">
      <c r="A111" s="79" t="s">
        <v>161</v>
      </c>
      <c r="B111" t="s">
        <v>235</v>
      </c>
      <c r="C111" t="s">
        <v>207</v>
      </c>
      <c r="D111" t="s">
        <v>366</v>
      </c>
      <c r="E111" t="s">
        <v>360</v>
      </c>
      <c r="F111" t="s">
        <v>226</v>
      </c>
      <c r="G111" t="s">
        <v>430</v>
      </c>
      <c r="H111" t="s">
        <v>183</v>
      </c>
      <c r="J111" t="s">
        <v>237</v>
      </c>
      <c r="K111" t="s">
        <v>197</v>
      </c>
      <c r="L111" t="s">
        <v>230</v>
      </c>
      <c r="M111" t="s">
        <v>232</v>
      </c>
      <c r="N111" t="s">
        <v>235</v>
      </c>
      <c r="O111" t="s">
        <v>480</v>
      </c>
    </row>
    <row r="112" spans="1:15" x14ac:dyDescent="0.2">
      <c r="A112" s="80" t="s">
        <v>199</v>
      </c>
      <c r="B112" t="s">
        <v>236</v>
      </c>
      <c r="C112" t="s">
        <v>180</v>
      </c>
      <c r="D112" t="s">
        <v>367</v>
      </c>
      <c r="E112" t="s">
        <v>352</v>
      </c>
      <c r="F112" t="s">
        <v>447</v>
      </c>
      <c r="G112" t="s">
        <v>234</v>
      </c>
      <c r="K112" t="s">
        <v>182</v>
      </c>
      <c r="L112" t="s">
        <v>232</v>
      </c>
      <c r="M112" t="s">
        <v>234</v>
      </c>
      <c r="N112" t="s">
        <v>468</v>
      </c>
      <c r="O112" t="s">
        <v>481</v>
      </c>
    </row>
    <row r="113" spans="1:15" x14ac:dyDescent="0.2">
      <c r="A113" s="81" t="s">
        <v>159</v>
      </c>
      <c r="B113" t="s">
        <v>237</v>
      </c>
      <c r="C113" t="s">
        <v>208</v>
      </c>
      <c r="D113" t="s">
        <v>168</v>
      </c>
      <c r="E113" t="s">
        <v>188</v>
      </c>
      <c r="F113" t="s">
        <v>448</v>
      </c>
      <c r="G113" t="s">
        <v>468</v>
      </c>
      <c r="K113" t="s">
        <v>427</v>
      </c>
      <c r="L113" t="s">
        <v>233</v>
      </c>
      <c r="M113" t="s">
        <v>468</v>
      </c>
      <c r="N113" t="s">
        <v>183</v>
      </c>
      <c r="O113" t="s">
        <v>190</v>
      </c>
    </row>
    <row r="114" spans="1:15" x14ac:dyDescent="0.2">
      <c r="A114" s="79" t="s">
        <v>123</v>
      </c>
      <c r="B114" t="s">
        <v>222</v>
      </c>
      <c r="C114" t="s">
        <v>209</v>
      </c>
      <c r="D114" t="s">
        <v>368</v>
      </c>
      <c r="E114" t="s">
        <v>186</v>
      </c>
      <c r="F114" t="s">
        <v>449</v>
      </c>
      <c r="G114" t="s">
        <v>470</v>
      </c>
      <c r="K114" t="s">
        <v>230</v>
      </c>
      <c r="L114" t="s">
        <v>234</v>
      </c>
      <c r="M114" t="s">
        <v>470</v>
      </c>
      <c r="O114" t="s">
        <v>408</v>
      </c>
    </row>
    <row r="115" spans="1:15" x14ac:dyDescent="0.2">
      <c r="A115" s="79" t="s">
        <v>124</v>
      </c>
      <c r="B115" s="79" t="s">
        <v>158</v>
      </c>
      <c r="C115" t="s">
        <v>210</v>
      </c>
      <c r="D115" t="s">
        <v>186</v>
      </c>
      <c r="E115" t="s">
        <v>400</v>
      </c>
      <c r="F115" t="s">
        <v>406</v>
      </c>
      <c r="G115" t="s">
        <v>183</v>
      </c>
      <c r="K115" t="s">
        <v>232</v>
      </c>
      <c r="L115" t="s">
        <v>235</v>
      </c>
      <c r="M115" t="s">
        <v>183</v>
      </c>
      <c r="O115" t="s">
        <v>411</v>
      </c>
    </row>
    <row r="116" spans="1:15" x14ac:dyDescent="0.2">
      <c r="A116" s="79" t="s">
        <v>162</v>
      </c>
      <c r="C116" t="s">
        <v>211</v>
      </c>
      <c r="D116" t="s">
        <v>205</v>
      </c>
      <c r="E116" t="s">
        <v>401</v>
      </c>
      <c r="F116" t="s">
        <v>450</v>
      </c>
      <c r="K116" t="s">
        <v>233</v>
      </c>
      <c r="L116" t="s">
        <v>468</v>
      </c>
      <c r="O116" t="s">
        <v>482</v>
      </c>
    </row>
    <row r="117" spans="1:15" x14ac:dyDescent="0.2">
      <c r="A117" s="79" t="s">
        <v>163</v>
      </c>
      <c r="C117" t="s">
        <v>212</v>
      </c>
      <c r="D117" t="s">
        <v>369</v>
      </c>
      <c r="E117" t="s">
        <v>402</v>
      </c>
      <c r="F117" t="s">
        <v>408</v>
      </c>
      <c r="K117" t="s">
        <v>463</v>
      </c>
      <c r="L117" t="s">
        <v>470</v>
      </c>
      <c r="O117" t="s">
        <v>487</v>
      </c>
    </row>
    <row r="118" spans="1:15" x14ac:dyDescent="0.2">
      <c r="A118" s="79" t="s">
        <v>164</v>
      </c>
      <c r="C118" t="s">
        <v>213</v>
      </c>
      <c r="D118" t="s">
        <v>370</v>
      </c>
      <c r="E118" t="s">
        <v>403</v>
      </c>
      <c r="F118" t="s">
        <v>451</v>
      </c>
      <c r="K118" t="s">
        <v>476</v>
      </c>
      <c r="L118" t="s">
        <v>486</v>
      </c>
      <c r="O118" t="s">
        <v>180</v>
      </c>
    </row>
    <row r="119" spans="1:15" x14ac:dyDescent="0.2">
      <c r="A119" s="79" t="s">
        <v>165</v>
      </c>
      <c r="C119" t="s">
        <v>214</v>
      </c>
      <c r="D119" t="s">
        <v>371</v>
      </c>
      <c r="E119" t="s">
        <v>337</v>
      </c>
      <c r="F119" t="s">
        <v>452</v>
      </c>
      <c r="K119" t="s">
        <v>234</v>
      </c>
      <c r="L119" t="s">
        <v>183</v>
      </c>
      <c r="O119" t="s">
        <v>412</v>
      </c>
    </row>
    <row r="120" spans="1:15" x14ac:dyDescent="0.2">
      <c r="A120" s="79" t="s">
        <v>497</v>
      </c>
      <c r="C120" t="s">
        <v>215</v>
      </c>
      <c r="D120" t="s">
        <v>372</v>
      </c>
      <c r="E120" t="s">
        <v>404</v>
      </c>
      <c r="F120" t="s">
        <v>411</v>
      </c>
      <c r="K120" t="s">
        <v>468</v>
      </c>
      <c r="O120" t="s">
        <v>483</v>
      </c>
    </row>
    <row r="121" spans="1:15" x14ac:dyDescent="0.2">
      <c r="A121" s="79" t="s">
        <v>498</v>
      </c>
      <c r="C121" t="s">
        <v>216</v>
      </c>
      <c r="D121" t="s">
        <v>373</v>
      </c>
      <c r="E121" t="s">
        <v>189</v>
      </c>
      <c r="F121" t="s">
        <v>348</v>
      </c>
      <c r="K121" t="s">
        <v>183</v>
      </c>
      <c r="O121" t="s">
        <v>459</v>
      </c>
    </row>
    <row r="122" spans="1:15" x14ac:dyDescent="0.2">
      <c r="A122" s="79" t="s">
        <v>499</v>
      </c>
      <c r="C122" t="s">
        <v>217</v>
      </c>
      <c r="D122" t="s">
        <v>348</v>
      </c>
      <c r="E122" t="s">
        <v>405</v>
      </c>
      <c r="F122" t="s">
        <v>453</v>
      </c>
      <c r="O122" t="s">
        <v>484</v>
      </c>
    </row>
    <row r="123" spans="1:15" x14ac:dyDescent="0.2">
      <c r="A123" s="79" t="s">
        <v>171</v>
      </c>
      <c r="C123" t="s">
        <v>218</v>
      </c>
      <c r="D123" t="s">
        <v>374</v>
      </c>
      <c r="E123" t="s">
        <v>371</v>
      </c>
      <c r="F123" t="s">
        <v>454</v>
      </c>
      <c r="O123" t="s">
        <v>415</v>
      </c>
    </row>
    <row r="124" spans="1:15" x14ac:dyDescent="0.2">
      <c r="A124" s="79" t="s">
        <v>500</v>
      </c>
      <c r="C124" t="s">
        <v>219</v>
      </c>
      <c r="D124" t="s">
        <v>375</v>
      </c>
      <c r="E124" t="s">
        <v>406</v>
      </c>
      <c r="F124" t="s">
        <v>455</v>
      </c>
      <c r="O124" t="s">
        <v>420</v>
      </c>
    </row>
    <row r="125" spans="1:15" x14ac:dyDescent="0.2">
      <c r="A125" s="79" t="s">
        <v>166</v>
      </c>
      <c r="C125" t="s">
        <v>220</v>
      </c>
      <c r="D125" t="s">
        <v>376</v>
      </c>
      <c r="E125" t="s">
        <v>481</v>
      </c>
      <c r="F125" t="s">
        <v>456</v>
      </c>
      <c r="O125" t="s">
        <v>181</v>
      </c>
    </row>
    <row r="126" spans="1:15" x14ac:dyDescent="0.2">
      <c r="A126" s="79" t="s">
        <v>501</v>
      </c>
      <c r="C126" t="s">
        <v>221</v>
      </c>
      <c r="D126" t="s">
        <v>377</v>
      </c>
      <c r="E126" t="s">
        <v>190</v>
      </c>
      <c r="F126" t="s">
        <v>457</v>
      </c>
      <c r="O126" t="s">
        <v>421</v>
      </c>
    </row>
    <row r="127" spans="1:15" x14ac:dyDescent="0.2">
      <c r="A127" s="79" t="s">
        <v>502</v>
      </c>
      <c r="C127" t="s">
        <v>222</v>
      </c>
      <c r="D127" t="s">
        <v>378</v>
      </c>
      <c r="E127" t="s">
        <v>407</v>
      </c>
      <c r="F127" t="s">
        <v>458</v>
      </c>
      <c r="O127" t="s">
        <v>424</v>
      </c>
    </row>
    <row r="128" spans="1:15" x14ac:dyDescent="0.2">
      <c r="C128" t="s">
        <v>223</v>
      </c>
      <c r="D128" t="s">
        <v>180</v>
      </c>
      <c r="E128" t="s">
        <v>408</v>
      </c>
      <c r="F128" t="s">
        <v>180</v>
      </c>
      <c r="O128" t="s">
        <v>388</v>
      </c>
    </row>
    <row r="129" spans="4:15" x14ac:dyDescent="0.2">
      <c r="D129" t="s">
        <v>228</v>
      </c>
      <c r="E129" t="s">
        <v>409</v>
      </c>
      <c r="F129" t="s">
        <v>228</v>
      </c>
      <c r="O129" t="s">
        <v>389</v>
      </c>
    </row>
    <row r="130" spans="4:15" x14ac:dyDescent="0.2">
      <c r="D130" t="s">
        <v>380</v>
      </c>
      <c r="E130" t="s">
        <v>410</v>
      </c>
      <c r="F130" t="s">
        <v>379</v>
      </c>
      <c r="O130" t="s">
        <v>182</v>
      </c>
    </row>
    <row r="131" spans="4:15" x14ac:dyDescent="0.2">
      <c r="D131" t="s">
        <v>379</v>
      </c>
      <c r="E131" t="s">
        <v>411</v>
      </c>
      <c r="F131" t="s">
        <v>459</v>
      </c>
      <c r="O131" t="s">
        <v>427</v>
      </c>
    </row>
    <row r="132" spans="4:15" x14ac:dyDescent="0.2">
      <c r="D132" t="s">
        <v>381</v>
      </c>
      <c r="E132" t="s">
        <v>348</v>
      </c>
      <c r="F132" t="s">
        <v>181</v>
      </c>
      <c r="O132" t="s">
        <v>428</v>
      </c>
    </row>
    <row r="133" spans="4:15" x14ac:dyDescent="0.2">
      <c r="D133" t="s">
        <v>382</v>
      </c>
      <c r="E133" t="s">
        <v>180</v>
      </c>
      <c r="F133" t="s">
        <v>421</v>
      </c>
      <c r="O133" t="s">
        <v>430</v>
      </c>
    </row>
    <row r="134" spans="4:15" x14ac:dyDescent="0.2">
      <c r="D134" t="s">
        <v>383</v>
      </c>
      <c r="E134" t="s">
        <v>412</v>
      </c>
      <c r="F134" t="s">
        <v>424</v>
      </c>
      <c r="O134" t="s">
        <v>485</v>
      </c>
    </row>
    <row r="135" spans="4:15" x14ac:dyDescent="0.2">
      <c r="D135" t="s">
        <v>384</v>
      </c>
      <c r="E135" t="s">
        <v>228</v>
      </c>
      <c r="F135" t="s">
        <v>425</v>
      </c>
      <c r="O135" t="s">
        <v>467</v>
      </c>
    </row>
    <row r="136" spans="4:15" x14ac:dyDescent="0.2">
      <c r="D136" t="s">
        <v>385</v>
      </c>
      <c r="E136" t="s">
        <v>413</v>
      </c>
      <c r="F136" t="s">
        <v>460</v>
      </c>
      <c r="O136" t="s">
        <v>435</v>
      </c>
    </row>
    <row r="137" spans="4:15" x14ac:dyDescent="0.2">
      <c r="D137" t="s">
        <v>386</v>
      </c>
      <c r="E137" t="s">
        <v>170</v>
      </c>
      <c r="F137" t="s">
        <v>230</v>
      </c>
      <c r="O137" t="s">
        <v>192</v>
      </c>
    </row>
    <row r="138" spans="4:15" x14ac:dyDescent="0.2">
      <c r="D138" t="s">
        <v>387</v>
      </c>
      <c r="E138" t="s">
        <v>239</v>
      </c>
      <c r="F138" t="s">
        <v>231</v>
      </c>
      <c r="O138" t="s">
        <v>393</v>
      </c>
    </row>
    <row r="139" spans="4:15" x14ac:dyDescent="0.2">
      <c r="D139" t="s">
        <v>388</v>
      </c>
      <c r="E139" t="s">
        <v>414</v>
      </c>
      <c r="F139" t="s">
        <v>461</v>
      </c>
      <c r="O139" t="s">
        <v>438</v>
      </c>
    </row>
    <row r="140" spans="4:15" x14ac:dyDescent="0.2">
      <c r="D140" t="s">
        <v>389</v>
      </c>
      <c r="E140" t="s">
        <v>191</v>
      </c>
      <c r="F140" t="s">
        <v>429</v>
      </c>
      <c r="O140" t="s">
        <v>443</v>
      </c>
    </row>
    <row r="141" spans="4:15" x14ac:dyDescent="0.2">
      <c r="D141" t="s">
        <v>390</v>
      </c>
      <c r="E141" t="s">
        <v>415</v>
      </c>
      <c r="F141" t="s">
        <v>430</v>
      </c>
    </row>
    <row r="142" spans="4:15" x14ac:dyDescent="0.2">
      <c r="D142" t="s">
        <v>213</v>
      </c>
      <c r="E142" t="s">
        <v>416</v>
      </c>
      <c r="F142" t="s">
        <v>232</v>
      </c>
    </row>
    <row r="143" spans="4:15" x14ac:dyDescent="0.2">
      <c r="D143" t="s">
        <v>391</v>
      </c>
      <c r="E143" t="s">
        <v>417</v>
      </c>
      <c r="F143" t="s">
        <v>462</v>
      </c>
    </row>
    <row r="144" spans="4:15" x14ac:dyDescent="0.2">
      <c r="D144" t="s">
        <v>392</v>
      </c>
      <c r="E144" t="s">
        <v>418</v>
      </c>
      <c r="F144" t="s">
        <v>431</v>
      </c>
    </row>
    <row r="145" spans="4:6" x14ac:dyDescent="0.2">
      <c r="D145" t="s">
        <v>393</v>
      </c>
      <c r="E145" t="s">
        <v>419</v>
      </c>
      <c r="F145" t="s">
        <v>233</v>
      </c>
    </row>
    <row r="146" spans="4:6" x14ac:dyDescent="0.2">
      <c r="D146" t="s">
        <v>394</v>
      </c>
      <c r="E146" t="s">
        <v>420</v>
      </c>
      <c r="F146" t="s">
        <v>463</v>
      </c>
    </row>
    <row r="147" spans="4:6" x14ac:dyDescent="0.2">
      <c r="D147" t="s">
        <v>395</v>
      </c>
      <c r="E147" t="s">
        <v>181</v>
      </c>
      <c r="F147" t="s">
        <v>434</v>
      </c>
    </row>
    <row r="148" spans="4:6" x14ac:dyDescent="0.2">
      <c r="D148" t="s">
        <v>396</v>
      </c>
      <c r="E148" t="s">
        <v>421</v>
      </c>
      <c r="F148" t="s">
        <v>464</v>
      </c>
    </row>
    <row r="149" spans="4:6" x14ac:dyDescent="0.2">
      <c r="D149" t="s">
        <v>217</v>
      </c>
      <c r="E149" t="s">
        <v>422</v>
      </c>
      <c r="F149" t="s">
        <v>465</v>
      </c>
    </row>
    <row r="150" spans="4:6" x14ac:dyDescent="0.2">
      <c r="D150" t="s">
        <v>218</v>
      </c>
      <c r="E150" t="s">
        <v>423</v>
      </c>
      <c r="F150" t="s">
        <v>234</v>
      </c>
    </row>
    <row r="151" spans="4:6" x14ac:dyDescent="0.2">
      <c r="D151" t="s">
        <v>237</v>
      </c>
      <c r="E151" t="s">
        <v>424</v>
      </c>
      <c r="F151" t="s">
        <v>466</v>
      </c>
    </row>
    <row r="152" spans="4:6" x14ac:dyDescent="0.2">
      <c r="D152" t="s">
        <v>399</v>
      </c>
      <c r="E152" t="s">
        <v>425</v>
      </c>
      <c r="F152" t="s">
        <v>235</v>
      </c>
    </row>
    <row r="153" spans="4:6" x14ac:dyDescent="0.2">
      <c r="E153" t="s">
        <v>426</v>
      </c>
      <c r="F153" t="s">
        <v>467</v>
      </c>
    </row>
    <row r="154" spans="4:6" x14ac:dyDescent="0.2">
      <c r="E154" t="s">
        <v>427</v>
      </c>
      <c r="F154" t="s">
        <v>468</v>
      </c>
    </row>
    <row r="155" spans="4:6" x14ac:dyDescent="0.2">
      <c r="E155" t="s">
        <v>428</v>
      </c>
      <c r="F155" t="s">
        <v>469</v>
      </c>
    </row>
    <row r="156" spans="4:6" x14ac:dyDescent="0.2">
      <c r="E156" t="s">
        <v>429</v>
      </c>
      <c r="F156" t="s">
        <v>470</v>
      </c>
    </row>
    <row r="157" spans="4:6" x14ac:dyDescent="0.2">
      <c r="E157" t="s">
        <v>430</v>
      </c>
      <c r="F157" t="s">
        <v>192</v>
      </c>
    </row>
    <row r="158" spans="4:6" x14ac:dyDescent="0.2">
      <c r="E158" t="s">
        <v>431</v>
      </c>
      <c r="F158" t="s">
        <v>471</v>
      </c>
    </row>
    <row r="159" spans="4:6" x14ac:dyDescent="0.2">
      <c r="E159" t="s">
        <v>432</v>
      </c>
      <c r="F159" t="s">
        <v>265</v>
      </c>
    </row>
    <row r="160" spans="4:6" x14ac:dyDescent="0.2">
      <c r="E160" t="s">
        <v>433</v>
      </c>
      <c r="F160" t="s">
        <v>472</v>
      </c>
    </row>
    <row r="161" spans="5:6" x14ac:dyDescent="0.2">
      <c r="E161" t="s">
        <v>434</v>
      </c>
      <c r="F161" t="s">
        <v>183</v>
      </c>
    </row>
    <row r="162" spans="5:6" x14ac:dyDescent="0.2">
      <c r="E162" t="s">
        <v>235</v>
      </c>
      <c r="F162" t="s">
        <v>444</v>
      </c>
    </row>
    <row r="163" spans="5:6" x14ac:dyDescent="0.2">
      <c r="E163" t="s">
        <v>435</v>
      </c>
    </row>
    <row r="164" spans="5:6" x14ac:dyDescent="0.2">
      <c r="E164" t="s">
        <v>436</v>
      </c>
    </row>
    <row r="165" spans="5:6" x14ac:dyDescent="0.2">
      <c r="E165" t="s">
        <v>192</v>
      </c>
    </row>
    <row r="166" spans="5:6" x14ac:dyDescent="0.2">
      <c r="E166" t="s">
        <v>393</v>
      </c>
    </row>
    <row r="167" spans="5:6" x14ac:dyDescent="0.2">
      <c r="E167" t="s">
        <v>437</v>
      </c>
    </row>
    <row r="168" spans="5:6" x14ac:dyDescent="0.2">
      <c r="E168" t="s">
        <v>193</v>
      </c>
    </row>
    <row r="169" spans="5:6" x14ac:dyDescent="0.2">
      <c r="E169" t="s">
        <v>438</v>
      </c>
    </row>
    <row r="170" spans="5:6" x14ac:dyDescent="0.2">
      <c r="E170" t="s">
        <v>218</v>
      </c>
    </row>
    <row r="171" spans="5:6" x14ac:dyDescent="0.2">
      <c r="E171" t="s">
        <v>439</v>
      </c>
    </row>
    <row r="172" spans="5:6" x14ac:dyDescent="0.2">
      <c r="E172" t="s">
        <v>440</v>
      </c>
    </row>
    <row r="173" spans="5:6" x14ac:dyDescent="0.2">
      <c r="E173" t="s">
        <v>441</v>
      </c>
    </row>
    <row r="174" spans="5:6" x14ac:dyDescent="0.2">
      <c r="E174" t="s">
        <v>442</v>
      </c>
    </row>
    <row r="175" spans="5:6" x14ac:dyDescent="0.2">
      <c r="E175" t="s">
        <v>237</v>
      </c>
    </row>
    <row r="176" spans="5:6" x14ac:dyDescent="0.2">
      <c r="E176" t="s">
        <v>194</v>
      </c>
    </row>
    <row r="177" spans="1:47" x14ac:dyDescent="0.2">
      <c r="E177" t="s">
        <v>399</v>
      </c>
    </row>
    <row r="178" spans="1:47" x14ac:dyDescent="0.2">
      <c r="E178" t="s">
        <v>443</v>
      </c>
    </row>
    <row r="181" spans="1:47" x14ac:dyDescent="0.2">
      <c r="E181">
        <v>5</v>
      </c>
      <c r="F181">
        <v>6</v>
      </c>
      <c r="G181">
        <v>7</v>
      </c>
      <c r="H181">
        <v>8</v>
      </c>
      <c r="I181">
        <v>9</v>
      </c>
      <c r="J181">
        <v>10</v>
      </c>
      <c r="K181">
        <v>11</v>
      </c>
      <c r="L181">
        <v>12</v>
      </c>
      <c r="M181">
        <v>13</v>
      </c>
      <c r="N181">
        <v>14</v>
      </c>
      <c r="O181">
        <v>15</v>
      </c>
      <c r="P181">
        <v>16</v>
      </c>
      <c r="Q181">
        <v>17</v>
      </c>
      <c r="R181">
        <v>18</v>
      </c>
      <c r="S181">
        <v>19</v>
      </c>
      <c r="T181">
        <v>20</v>
      </c>
      <c r="U181">
        <v>21</v>
      </c>
      <c r="V181">
        <v>22</v>
      </c>
      <c r="W181">
        <v>23</v>
      </c>
      <c r="X181">
        <v>24</v>
      </c>
      <c r="Y181">
        <v>25</v>
      </c>
      <c r="Z181">
        <v>26</v>
      </c>
      <c r="AA181">
        <v>27</v>
      </c>
      <c r="AB181">
        <v>28</v>
      </c>
      <c r="AC181">
        <v>29</v>
      </c>
      <c r="AD181">
        <v>30</v>
      </c>
      <c r="AE181">
        <v>31</v>
      </c>
      <c r="AF181">
        <v>32</v>
      </c>
      <c r="AG181">
        <v>33</v>
      </c>
      <c r="AH181">
        <v>34</v>
      </c>
      <c r="AI181">
        <v>35</v>
      </c>
      <c r="AJ181">
        <v>36</v>
      </c>
      <c r="AK181">
        <v>37</v>
      </c>
      <c r="AL181">
        <v>38</v>
      </c>
      <c r="AM181">
        <v>39</v>
      </c>
      <c r="AN181">
        <v>40</v>
      </c>
      <c r="AO181">
        <v>41</v>
      </c>
      <c r="AP181">
        <v>42</v>
      </c>
      <c r="AQ181">
        <v>43</v>
      </c>
      <c r="AR181">
        <v>44</v>
      </c>
      <c r="AS181">
        <v>45</v>
      </c>
      <c r="AT181">
        <v>46</v>
      </c>
      <c r="AU181">
        <v>47</v>
      </c>
    </row>
    <row r="182" spans="1:47" x14ac:dyDescent="0.2">
      <c r="A182">
        <v>1</v>
      </c>
      <c r="B182">
        <v>2</v>
      </c>
      <c r="E182">
        <v>2</v>
      </c>
      <c r="F182">
        <v>3</v>
      </c>
      <c r="G182">
        <v>4</v>
      </c>
      <c r="H182">
        <v>5</v>
      </c>
      <c r="I182">
        <v>6</v>
      </c>
      <c r="J182">
        <v>7</v>
      </c>
      <c r="K182">
        <v>8</v>
      </c>
      <c r="L182">
        <v>9</v>
      </c>
      <c r="N182">
        <v>10</v>
      </c>
      <c r="O182">
        <v>11</v>
      </c>
      <c r="Q182">
        <v>12</v>
      </c>
      <c r="R182">
        <v>13</v>
      </c>
      <c r="S182">
        <v>14</v>
      </c>
      <c r="T182">
        <v>15</v>
      </c>
      <c r="V182">
        <v>16</v>
      </c>
      <c r="W182">
        <v>17</v>
      </c>
      <c r="X182">
        <v>18</v>
      </c>
    </row>
    <row r="183" spans="1:47" x14ac:dyDescent="0.2">
      <c r="A183" s="41" t="s">
        <v>351</v>
      </c>
      <c r="F183" s="41" t="s">
        <v>151</v>
      </c>
      <c r="G183" s="65" t="s">
        <v>152</v>
      </c>
      <c r="H183" s="66" t="s">
        <v>509</v>
      </c>
      <c r="I183" s="41" t="s">
        <v>117</v>
      </c>
      <c r="J183" s="41" t="s">
        <v>118</v>
      </c>
      <c r="K183" s="41" t="s">
        <v>119</v>
      </c>
      <c r="L183" s="67" t="s">
        <v>142</v>
      </c>
      <c r="M183" s="67" t="s">
        <v>489</v>
      </c>
      <c r="N183" s="41" t="s">
        <v>120</v>
      </c>
      <c r="O183" s="68" t="s">
        <v>343</v>
      </c>
      <c r="P183" s="68" t="s">
        <v>490</v>
      </c>
      <c r="Q183" s="41" t="s">
        <v>494</v>
      </c>
      <c r="R183" s="41" t="s">
        <v>495</v>
      </c>
      <c r="S183" s="41" t="s">
        <v>121</v>
      </c>
      <c r="T183" s="41" t="s">
        <v>517</v>
      </c>
      <c r="U183" s="69" t="s">
        <v>518</v>
      </c>
      <c r="V183" s="67" t="s">
        <v>122</v>
      </c>
      <c r="W183" s="67" t="s">
        <v>491</v>
      </c>
      <c r="X183" s="41" t="s">
        <v>199</v>
      </c>
      <c r="Y183" s="41" t="s">
        <v>123</v>
      </c>
      <c r="Z183" s="70" t="s">
        <v>143</v>
      </c>
      <c r="AA183" s="70" t="s">
        <v>144</v>
      </c>
      <c r="AB183" s="41" t="s">
        <v>162</v>
      </c>
      <c r="AC183" s="41" t="s">
        <v>334</v>
      </c>
      <c r="AD183" s="70" t="s">
        <v>513</v>
      </c>
      <c r="AE183" s="70" t="s">
        <v>164</v>
      </c>
      <c r="AF183" s="65" t="s">
        <v>145</v>
      </c>
      <c r="AG183" s="41" t="s">
        <v>497</v>
      </c>
      <c r="AH183" s="41" t="s">
        <v>171</v>
      </c>
      <c r="AI183" s="41" t="s">
        <v>508</v>
      </c>
      <c r="AJ183" s="69" t="s">
        <v>346</v>
      </c>
      <c r="AK183" s="70" t="s">
        <v>510</v>
      </c>
      <c r="AL183" s="41" t="s">
        <v>166</v>
      </c>
      <c r="AM183" s="41" t="s">
        <v>506</v>
      </c>
      <c r="AN183" s="65" t="s">
        <v>126</v>
      </c>
      <c r="AO183" s="66" t="s">
        <v>146</v>
      </c>
      <c r="AP183" s="69" t="s">
        <v>147</v>
      </c>
      <c r="AQ183" s="66" t="s">
        <v>127</v>
      </c>
      <c r="AR183" s="70" t="s">
        <v>512</v>
      </c>
      <c r="AS183" s="65" t="s">
        <v>148</v>
      </c>
      <c r="AT183" s="65" t="s">
        <v>492</v>
      </c>
      <c r="AU183" s="41" t="s">
        <v>507</v>
      </c>
    </row>
    <row r="184" spans="1:47" s="18" customFormat="1" x14ac:dyDescent="0.2">
      <c r="A184" s="71" t="s">
        <v>327</v>
      </c>
      <c r="B184" s="72" t="s">
        <v>327</v>
      </c>
      <c r="C184" s="72"/>
      <c r="D184" s="72"/>
      <c r="E184" s="72"/>
      <c r="F184" s="72">
        <v>0</v>
      </c>
      <c r="G184" s="72">
        <v>0</v>
      </c>
      <c r="H184" s="72">
        <v>0</v>
      </c>
      <c r="I184" s="72">
        <v>0</v>
      </c>
      <c r="J184" s="72">
        <v>0</v>
      </c>
      <c r="K184" s="72">
        <v>0</v>
      </c>
      <c r="L184" s="72">
        <v>0</v>
      </c>
      <c r="M184" s="74">
        <v>0</v>
      </c>
      <c r="N184" s="72">
        <v>0</v>
      </c>
      <c r="O184" s="72">
        <v>0</v>
      </c>
      <c r="P184" s="74">
        <v>0</v>
      </c>
      <c r="Q184" s="72">
        <v>0</v>
      </c>
      <c r="R184" s="72">
        <v>0</v>
      </c>
      <c r="S184" s="72">
        <v>0</v>
      </c>
      <c r="T184" s="72">
        <v>0</v>
      </c>
      <c r="U184" s="72">
        <v>0</v>
      </c>
      <c r="V184" s="72">
        <v>0</v>
      </c>
      <c r="W184" s="74">
        <v>0</v>
      </c>
      <c r="X184" s="72">
        <v>0</v>
      </c>
      <c r="Y184" s="72">
        <v>0</v>
      </c>
      <c r="Z184" s="72">
        <v>0</v>
      </c>
      <c r="AA184" s="72">
        <v>0</v>
      </c>
      <c r="AB184" s="72">
        <v>0</v>
      </c>
      <c r="AC184" s="72">
        <v>0</v>
      </c>
      <c r="AD184" s="72">
        <v>0</v>
      </c>
      <c r="AE184" s="72">
        <v>0</v>
      </c>
      <c r="AF184" s="72">
        <v>0</v>
      </c>
      <c r="AG184" s="72">
        <v>0</v>
      </c>
      <c r="AH184" s="72">
        <v>0</v>
      </c>
      <c r="AI184" s="72">
        <v>0</v>
      </c>
      <c r="AJ184" s="72">
        <v>0</v>
      </c>
      <c r="AK184" s="72">
        <v>0</v>
      </c>
      <c r="AL184" s="72">
        <v>0</v>
      </c>
      <c r="AM184" s="72">
        <v>0</v>
      </c>
      <c r="AN184" s="72">
        <v>0</v>
      </c>
      <c r="AO184" s="72">
        <v>0</v>
      </c>
      <c r="AP184" s="72">
        <v>0</v>
      </c>
      <c r="AQ184" s="72">
        <v>0</v>
      </c>
      <c r="AR184" s="72">
        <v>0</v>
      </c>
      <c r="AS184" s="72">
        <v>0</v>
      </c>
      <c r="AT184" s="74">
        <v>0</v>
      </c>
      <c r="AU184" s="72">
        <v>0</v>
      </c>
    </row>
    <row r="185" spans="1:47" s="18" customFormat="1" x14ac:dyDescent="0.2">
      <c r="A185" s="71" t="s">
        <v>397</v>
      </c>
      <c r="B185" s="72" t="s">
        <v>327</v>
      </c>
      <c r="C185" s="72"/>
      <c r="D185" s="72"/>
      <c r="E185" s="72"/>
      <c r="F185" s="72">
        <v>0</v>
      </c>
      <c r="G185" s="72">
        <v>0</v>
      </c>
      <c r="H185" s="72">
        <v>0</v>
      </c>
      <c r="I185" s="72">
        <v>0</v>
      </c>
      <c r="J185" s="72">
        <v>0</v>
      </c>
      <c r="K185" s="72">
        <v>0</v>
      </c>
      <c r="L185" s="72">
        <v>0</v>
      </c>
      <c r="M185" s="74">
        <v>0</v>
      </c>
      <c r="N185" s="72">
        <v>0</v>
      </c>
      <c r="O185" s="72">
        <v>0</v>
      </c>
      <c r="P185" s="74">
        <v>0</v>
      </c>
      <c r="Q185" s="72">
        <v>0</v>
      </c>
      <c r="R185" s="72">
        <v>0</v>
      </c>
      <c r="S185" s="72">
        <v>0</v>
      </c>
      <c r="T185" s="72">
        <v>0</v>
      </c>
      <c r="U185" s="72">
        <v>0</v>
      </c>
      <c r="V185" s="72">
        <v>0</v>
      </c>
      <c r="W185" s="74">
        <v>0</v>
      </c>
      <c r="X185" s="72">
        <v>0</v>
      </c>
      <c r="Y185" s="72">
        <v>0</v>
      </c>
      <c r="Z185" s="72">
        <v>0</v>
      </c>
      <c r="AA185" s="72">
        <v>0</v>
      </c>
      <c r="AB185" s="72">
        <v>0</v>
      </c>
      <c r="AC185" s="72">
        <v>0</v>
      </c>
      <c r="AD185" s="72">
        <v>0</v>
      </c>
      <c r="AE185" s="72">
        <v>0</v>
      </c>
      <c r="AF185" s="72">
        <v>0</v>
      </c>
      <c r="AG185" s="72">
        <v>0</v>
      </c>
      <c r="AH185" s="72">
        <v>0</v>
      </c>
      <c r="AI185" s="72">
        <v>0</v>
      </c>
      <c r="AJ185" s="72">
        <v>0</v>
      </c>
      <c r="AK185" s="72">
        <v>0</v>
      </c>
      <c r="AL185" s="72">
        <v>0</v>
      </c>
      <c r="AM185" s="72">
        <v>0</v>
      </c>
      <c r="AN185" s="72">
        <v>0</v>
      </c>
      <c r="AO185" s="72">
        <v>0</v>
      </c>
      <c r="AP185" s="72">
        <v>0</v>
      </c>
      <c r="AQ185" s="72">
        <v>0</v>
      </c>
      <c r="AR185" s="72">
        <v>0</v>
      </c>
      <c r="AS185" s="72">
        <v>0</v>
      </c>
      <c r="AT185" s="74">
        <v>0</v>
      </c>
      <c r="AU185" s="72">
        <v>0</v>
      </c>
    </row>
    <row r="186" spans="1:47" s="18" customFormat="1" x14ac:dyDescent="0.2">
      <c r="A186" s="71" t="s">
        <v>398</v>
      </c>
      <c r="B186" s="72" t="s">
        <v>327</v>
      </c>
      <c r="C186" s="72"/>
      <c r="D186" s="72"/>
      <c r="E186" s="72"/>
      <c r="F186" s="72">
        <v>0</v>
      </c>
      <c r="G186" s="72">
        <v>0</v>
      </c>
      <c r="H186" s="72">
        <v>0</v>
      </c>
      <c r="I186" s="72">
        <v>0</v>
      </c>
      <c r="J186" s="72">
        <v>0</v>
      </c>
      <c r="K186" s="72">
        <v>0</v>
      </c>
      <c r="L186" s="72">
        <v>0</v>
      </c>
      <c r="M186" s="74">
        <v>0</v>
      </c>
      <c r="N186" s="72">
        <v>0</v>
      </c>
      <c r="O186" s="72">
        <v>0</v>
      </c>
      <c r="P186" s="74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4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</v>
      </c>
      <c r="AD186" s="72">
        <v>0</v>
      </c>
      <c r="AE186" s="72">
        <v>0</v>
      </c>
      <c r="AF186" s="72">
        <v>0</v>
      </c>
      <c r="AG186" s="72">
        <v>0</v>
      </c>
      <c r="AH186" s="72">
        <v>0</v>
      </c>
      <c r="AI186" s="72">
        <v>0</v>
      </c>
      <c r="AJ186" s="72">
        <v>0</v>
      </c>
      <c r="AK186" s="72">
        <v>0</v>
      </c>
      <c r="AL186" s="72">
        <v>0</v>
      </c>
      <c r="AM186" s="72">
        <v>0</v>
      </c>
      <c r="AN186" s="72">
        <v>0</v>
      </c>
      <c r="AO186" s="72">
        <v>0</v>
      </c>
      <c r="AP186" s="72">
        <v>0</v>
      </c>
      <c r="AQ186" s="72">
        <v>0</v>
      </c>
      <c r="AR186" s="72">
        <v>0</v>
      </c>
      <c r="AS186" s="72">
        <v>0</v>
      </c>
      <c r="AT186" s="74">
        <v>0</v>
      </c>
      <c r="AU186" s="72">
        <v>0</v>
      </c>
    </row>
    <row r="187" spans="1:47" s="18" customFormat="1" x14ac:dyDescent="0.2">
      <c r="A187" s="50" t="s">
        <v>353</v>
      </c>
      <c r="B187" s="49" t="s">
        <v>285</v>
      </c>
      <c r="C187" s="49"/>
      <c r="D187" s="49"/>
      <c r="E187" s="49"/>
      <c r="F187" s="49">
        <v>12</v>
      </c>
      <c r="G187" s="49">
        <v>12</v>
      </c>
      <c r="H187" s="49">
        <v>4</v>
      </c>
      <c r="I187" s="49">
        <v>8</v>
      </c>
      <c r="J187" s="49">
        <v>18</v>
      </c>
      <c r="K187" s="49">
        <v>18</v>
      </c>
      <c r="L187" s="49">
        <v>18</v>
      </c>
      <c r="M187" s="73">
        <v>18</v>
      </c>
      <c r="N187" s="49">
        <v>0</v>
      </c>
      <c r="O187" s="49">
        <v>10</v>
      </c>
      <c r="P187" s="73">
        <v>12</v>
      </c>
      <c r="Q187" s="49">
        <v>10</v>
      </c>
      <c r="R187" s="49">
        <v>18</v>
      </c>
      <c r="S187" s="49">
        <v>18</v>
      </c>
      <c r="T187" s="49">
        <v>10</v>
      </c>
      <c r="U187" s="49">
        <v>10</v>
      </c>
      <c r="V187" s="49">
        <v>18</v>
      </c>
      <c r="W187" s="73">
        <v>18</v>
      </c>
      <c r="X187" s="49">
        <v>18</v>
      </c>
      <c r="Y187" s="49">
        <v>18</v>
      </c>
      <c r="Z187" s="49">
        <v>18</v>
      </c>
      <c r="AA187" s="49">
        <v>18</v>
      </c>
      <c r="AB187" s="49">
        <v>8</v>
      </c>
      <c r="AC187" s="49">
        <v>10</v>
      </c>
      <c r="AD187" s="49">
        <v>18</v>
      </c>
      <c r="AE187" s="49">
        <v>18</v>
      </c>
      <c r="AF187" s="49">
        <v>12</v>
      </c>
      <c r="AG187" s="49">
        <v>18</v>
      </c>
      <c r="AH187" s="49">
        <v>0.5</v>
      </c>
      <c r="AI187" s="49">
        <v>8</v>
      </c>
      <c r="AJ187" s="49">
        <v>10</v>
      </c>
      <c r="AK187" s="49">
        <v>18</v>
      </c>
      <c r="AL187" s="49">
        <v>18</v>
      </c>
      <c r="AM187" s="49">
        <v>12</v>
      </c>
      <c r="AN187" s="49">
        <v>12</v>
      </c>
      <c r="AO187" s="49">
        <v>4</v>
      </c>
      <c r="AP187" s="49">
        <v>10</v>
      </c>
      <c r="AQ187" s="49">
        <v>4</v>
      </c>
      <c r="AR187" s="49">
        <v>18</v>
      </c>
      <c r="AS187" s="49">
        <v>12</v>
      </c>
      <c r="AT187" s="73">
        <v>18</v>
      </c>
      <c r="AU187" s="49">
        <v>4</v>
      </c>
    </row>
    <row r="188" spans="1:47" s="18" customFormat="1" x14ac:dyDescent="0.2">
      <c r="A188" s="49" t="s">
        <v>354</v>
      </c>
      <c r="B188" s="49" t="s">
        <v>291</v>
      </c>
      <c r="C188" s="49" t="s">
        <v>244</v>
      </c>
      <c r="D188" s="49" t="s">
        <v>285</v>
      </c>
      <c r="E188" s="73" t="s">
        <v>284</v>
      </c>
      <c r="F188" s="49">
        <v>10.5</v>
      </c>
      <c r="G188" s="49">
        <v>10.5</v>
      </c>
      <c r="H188" s="49">
        <v>4</v>
      </c>
      <c r="I188" s="49">
        <v>8</v>
      </c>
      <c r="J188" s="49">
        <v>26</v>
      </c>
      <c r="K188" s="49">
        <v>26</v>
      </c>
      <c r="L188" s="49">
        <v>26</v>
      </c>
      <c r="M188" s="73">
        <v>26</v>
      </c>
      <c r="N188" s="49">
        <v>0</v>
      </c>
      <c r="O188" s="49">
        <v>10.5</v>
      </c>
      <c r="P188" s="73">
        <v>10.5</v>
      </c>
      <c r="Q188" s="49">
        <v>10.5</v>
      </c>
      <c r="R188" s="49">
        <v>26</v>
      </c>
      <c r="S188" s="49">
        <v>26</v>
      </c>
      <c r="T188" s="49">
        <v>12</v>
      </c>
      <c r="U188" s="49">
        <v>12</v>
      </c>
      <c r="V188" s="49">
        <v>26</v>
      </c>
      <c r="W188" s="73">
        <v>26</v>
      </c>
      <c r="X188" s="49">
        <v>26</v>
      </c>
      <c r="Y188" s="49">
        <v>26</v>
      </c>
      <c r="Z188" s="49">
        <v>26</v>
      </c>
      <c r="AA188" s="49">
        <v>26</v>
      </c>
      <c r="AB188" s="49">
        <v>8</v>
      </c>
      <c r="AC188" s="49">
        <v>18</v>
      </c>
      <c r="AD188" s="49">
        <v>26</v>
      </c>
      <c r="AE188" s="49">
        <v>26</v>
      </c>
      <c r="AF188" s="49">
        <v>10.5</v>
      </c>
      <c r="AG188" s="49">
        <v>26</v>
      </c>
      <c r="AH188" s="49">
        <v>10.5</v>
      </c>
      <c r="AI188" s="49">
        <v>8</v>
      </c>
      <c r="AJ188" s="49">
        <v>12</v>
      </c>
      <c r="AK188" s="49">
        <v>26</v>
      </c>
      <c r="AL188" s="49">
        <v>18</v>
      </c>
      <c r="AM188" s="49">
        <v>10.5</v>
      </c>
      <c r="AN188" s="49">
        <v>10.5</v>
      </c>
      <c r="AO188" s="49">
        <v>4</v>
      </c>
      <c r="AP188" s="49">
        <v>12</v>
      </c>
      <c r="AQ188" s="49">
        <v>4</v>
      </c>
      <c r="AR188" s="49">
        <v>26</v>
      </c>
      <c r="AS188" s="49">
        <v>10.5</v>
      </c>
      <c r="AT188" s="73">
        <v>26</v>
      </c>
      <c r="AU188" s="49">
        <v>4</v>
      </c>
    </row>
    <row r="189" spans="1:47" s="18" customFormat="1" x14ac:dyDescent="0.2">
      <c r="A189" s="72" t="s">
        <v>187</v>
      </c>
      <c r="B189" s="72" t="s">
        <v>276</v>
      </c>
      <c r="C189" s="72"/>
      <c r="D189" s="72"/>
      <c r="E189" s="72"/>
      <c r="F189" s="72">
        <v>24</v>
      </c>
      <c r="G189" s="72">
        <v>24</v>
      </c>
      <c r="H189" s="72">
        <v>4</v>
      </c>
      <c r="I189" s="72">
        <v>24</v>
      </c>
      <c r="J189" s="72">
        <v>24</v>
      </c>
      <c r="K189" s="72">
        <v>24</v>
      </c>
      <c r="L189" s="72">
        <v>24</v>
      </c>
      <c r="M189" s="74">
        <v>24</v>
      </c>
      <c r="N189" s="72">
        <v>0</v>
      </c>
      <c r="O189" s="72">
        <v>24</v>
      </c>
      <c r="P189" s="74">
        <v>24</v>
      </c>
      <c r="Q189" s="72">
        <v>24</v>
      </c>
      <c r="R189" s="72">
        <v>24</v>
      </c>
      <c r="S189" s="72">
        <v>24</v>
      </c>
      <c r="T189" s="72">
        <v>12</v>
      </c>
      <c r="U189" s="72">
        <v>12</v>
      </c>
      <c r="V189" s="72">
        <v>24</v>
      </c>
      <c r="W189" s="74">
        <v>24</v>
      </c>
      <c r="X189" s="72">
        <v>24</v>
      </c>
      <c r="Y189" s="72">
        <v>24</v>
      </c>
      <c r="Z189" s="72">
        <v>24</v>
      </c>
      <c r="AA189" s="72">
        <v>24</v>
      </c>
      <c r="AB189" s="72">
        <v>24</v>
      </c>
      <c r="AC189" s="72">
        <v>24</v>
      </c>
      <c r="AD189" s="72">
        <v>24</v>
      </c>
      <c r="AE189" s="72">
        <v>24</v>
      </c>
      <c r="AF189" s="72">
        <v>24</v>
      </c>
      <c r="AG189" s="72">
        <v>24</v>
      </c>
      <c r="AH189" s="72">
        <v>12</v>
      </c>
      <c r="AI189" s="72">
        <v>4</v>
      </c>
      <c r="AJ189" s="72">
        <v>12</v>
      </c>
      <c r="AK189" s="72">
        <v>24</v>
      </c>
      <c r="AL189" s="72">
        <v>24</v>
      </c>
      <c r="AM189" s="72">
        <v>24</v>
      </c>
      <c r="AN189" s="72">
        <v>24</v>
      </c>
      <c r="AO189" s="72">
        <v>4</v>
      </c>
      <c r="AP189" s="72">
        <v>12</v>
      </c>
      <c r="AQ189" s="72">
        <v>4</v>
      </c>
      <c r="AR189" s="72">
        <v>24</v>
      </c>
      <c r="AS189" s="72">
        <v>24</v>
      </c>
      <c r="AT189" s="74">
        <v>24</v>
      </c>
      <c r="AU189" s="72">
        <v>4</v>
      </c>
    </row>
    <row r="190" spans="1:47" s="18" customFormat="1" x14ac:dyDescent="0.2">
      <c r="A190" s="71" t="s">
        <v>361</v>
      </c>
      <c r="B190" s="72" t="s">
        <v>314</v>
      </c>
      <c r="C190" s="72"/>
      <c r="D190" s="72"/>
      <c r="E190" s="72"/>
      <c r="F190" s="72">
        <v>0</v>
      </c>
      <c r="G190" s="72">
        <v>0</v>
      </c>
      <c r="H190" s="72">
        <v>0</v>
      </c>
      <c r="I190" s="72">
        <v>0</v>
      </c>
      <c r="J190" s="72">
        <v>0</v>
      </c>
      <c r="K190" s="72">
        <v>0</v>
      </c>
      <c r="L190" s="72">
        <v>0</v>
      </c>
      <c r="M190" s="74">
        <v>0</v>
      </c>
      <c r="N190" s="72">
        <v>0</v>
      </c>
      <c r="O190" s="72">
        <v>0</v>
      </c>
      <c r="P190" s="74">
        <v>0</v>
      </c>
      <c r="Q190" s="72">
        <v>0</v>
      </c>
      <c r="R190" s="72">
        <v>0</v>
      </c>
      <c r="S190" s="72">
        <v>0</v>
      </c>
      <c r="T190" s="72">
        <v>0</v>
      </c>
      <c r="U190" s="72">
        <v>0</v>
      </c>
      <c r="V190" s="72">
        <v>0</v>
      </c>
      <c r="W190" s="74">
        <v>0</v>
      </c>
      <c r="X190" s="72">
        <v>0</v>
      </c>
      <c r="Y190" s="72">
        <v>0</v>
      </c>
      <c r="Z190" s="72">
        <v>0</v>
      </c>
      <c r="AA190" s="72">
        <v>0</v>
      </c>
      <c r="AB190" s="72">
        <v>0</v>
      </c>
      <c r="AC190" s="72">
        <v>0</v>
      </c>
      <c r="AD190" s="72">
        <v>0</v>
      </c>
      <c r="AE190" s="72">
        <v>0</v>
      </c>
      <c r="AF190" s="72">
        <v>0</v>
      </c>
      <c r="AG190" s="72">
        <v>0</v>
      </c>
      <c r="AH190" s="72">
        <v>0</v>
      </c>
      <c r="AI190" s="72">
        <v>0</v>
      </c>
      <c r="AJ190" s="72">
        <v>0</v>
      </c>
      <c r="AK190" s="72">
        <v>0</v>
      </c>
      <c r="AL190" s="72">
        <v>0</v>
      </c>
      <c r="AM190" s="72">
        <v>0</v>
      </c>
      <c r="AN190" s="72">
        <v>0</v>
      </c>
      <c r="AO190" s="72">
        <v>0</v>
      </c>
      <c r="AP190" s="72">
        <v>0</v>
      </c>
      <c r="AQ190" s="72">
        <v>0</v>
      </c>
      <c r="AR190" s="72">
        <v>0</v>
      </c>
      <c r="AS190" s="72">
        <v>0</v>
      </c>
      <c r="AT190" s="74">
        <v>0</v>
      </c>
      <c r="AU190" s="72">
        <v>0</v>
      </c>
    </row>
    <row r="191" spans="1:47" s="18" customFormat="1" x14ac:dyDescent="0.2">
      <c r="A191" s="72" t="s">
        <v>362</v>
      </c>
      <c r="B191" s="72" t="s">
        <v>333</v>
      </c>
      <c r="C191" s="72" t="s">
        <v>302</v>
      </c>
      <c r="D191" s="72"/>
      <c r="E191" s="72"/>
      <c r="F191" s="72">
        <v>9</v>
      </c>
      <c r="G191" s="72">
        <v>9</v>
      </c>
      <c r="H191" s="72">
        <v>3</v>
      </c>
      <c r="I191" s="72">
        <v>3</v>
      </c>
      <c r="J191" s="72">
        <v>30</v>
      </c>
      <c r="K191" s="72">
        <v>18</v>
      </c>
      <c r="L191" s="72">
        <v>18</v>
      </c>
      <c r="M191" s="74">
        <v>18</v>
      </c>
      <c r="N191" s="72">
        <v>9</v>
      </c>
      <c r="O191" s="72">
        <v>9</v>
      </c>
      <c r="P191" s="74">
        <v>9</v>
      </c>
      <c r="Q191" s="72">
        <v>9</v>
      </c>
      <c r="R191" s="72">
        <v>18</v>
      </c>
      <c r="S191" s="72">
        <v>18</v>
      </c>
      <c r="T191" s="72">
        <v>9</v>
      </c>
      <c r="U191" s="72">
        <v>9</v>
      </c>
      <c r="V191" s="72">
        <v>18</v>
      </c>
      <c r="W191" s="74">
        <v>18</v>
      </c>
      <c r="X191" s="72">
        <v>18</v>
      </c>
      <c r="Y191" s="72">
        <v>30</v>
      </c>
      <c r="Z191" s="72">
        <v>18</v>
      </c>
      <c r="AA191" s="72">
        <v>18</v>
      </c>
      <c r="AB191" s="72">
        <v>3</v>
      </c>
      <c r="AC191" s="72">
        <v>9</v>
      </c>
      <c r="AD191" s="72">
        <v>18</v>
      </c>
      <c r="AE191" s="72">
        <v>18</v>
      </c>
      <c r="AF191" s="72">
        <v>9</v>
      </c>
      <c r="AG191" s="72">
        <v>30</v>
      </c>
      <c r="AH191" s="72">
        <v>0</v>
      </c>
      <c r="AI191" s="72">
        <v>3</v>
      </c>
      <c r="AJ191" s="72">
        <v>9</v>
      </c>
      <c r="AK191" s="72">
        <v>18</v>
      </c>
      <c r="AL191" s="72">
        <v>9</v>
      </c>
      <c r="AM191" s="72">
        <v>9</v>
      </c>
      <c r="AN191" s="72">
        <v>9</v>
      </c>
      <c r="AO191" s="72">
        <v>3</v>
      </c>
      <c r="AP191" s="72">
        <v>9</v>
      </c>
      <c r="AQ191" s="72">
        <v>3</v>
      </c>
      <c r="AR191" s="72">
        <v>18</v>
      </c>
      <c r="AS191" s="72">
        <v>9</v>
      </c>
      <c r="AT191" s="74">
        <v>18</v>
      </c>
      <c r="AU191" s="72">
        <v>3</v>
      </c>
    </row>
    <row r="192" spans="1:47" s="18" customFormat="1" x14ac:dyDescent="0.2">
      <c r="A192" s="72" t="s">
        <v>363</v>
      </c>
      <c r="B192" s="72" t="s">
        <v>254</v>
      </c>
      <c r="C192" s="72" t="s">
        <v>302</v>
      </c>
      <c r="D192" s="74" t="s">
        <v>303</v>
      </c>
      <c r="E192" s="72"/>
      <c r="F192" s="72">
        <v>34</v>
      </c>
      <c r="G192" s="72">
        <v>34</v>
      </c>
      <c r="H192" s="72">
        <v>1</v>
      </c>
      <c r="I192" s="72">
        <v>10</v>
      </c>
      <c r="J192" s="72">
        <v>34</v>
      </c>
      <c r="K192" s="72">
        <v>34</v>
      </c>
      <c r="L192" s="72">
        <v>34</v>
      </c>
      <c r="M192" s="74">
        <v>34</v>
      </c>
      <c r="N192" s="72">
        <v>12</v>
      </c>
      <c r="O192" s="72">
        <v>34</v>
      </c>
      <c r="P192" s="74">
        <v>34</v>
      </c>
      <c r="Q192" s="72">
        <v>34</v>
      </c>
      <c r="R192" s="72">
        <v>34</v>
      </c>
      <c r="S192" s="72">
        <v>22</v>
      </c>
      <c r="T192" s="72">
        <v>12</v>
      </c>
      <c r="U192" s="72">
        <v>12</v>
      </c>
      <c r="V192" s="72">
        <v>34</v>
      </c>
      <c r="W192" s="74">
        <v>34</v>
      </c>
      <c r="X192" s="72">
        <v>34</v>
      </c>
      <c r="Y192" s="72">
        <v>12</v>
      </c>
      <c r="Z192" s="72">
        <v>34</v>
      </c>
      <c r="AA192" s="72">
        <v>34</v>
      </c>
      <c r="AB192" s="72">
        <v>10</v>
      </c>
      <c r="AC192" s="72">
        <v>34</v>
      </c>
      <c r="AD192" s="72">
        <v>34</v>
      </c>
      <c r="AE192" s="72">
        <v>34</v>
      </c>
      <c r="AF192" s="72">
        <v>34</v>
      </c>
      <c r="AG192" s="72">
        <v>22</v>
      </c>
      <c r="AH192" s="72">
        <v>34</v>
      </c>
      <c r="AI192" s="72">
        <v>1</v>
      </c>
      <c r="AJ192" s="72">
        <v>12</v>
      </c>
      <c r="AK192" s="72">
        <v>34</v>
      </c>
      <c r="AL192" s="72">
        <v>22</v>
      </c>
      <c r="AM192" s="72">
        <v>34</v>
      </c>
      <c r="AN192" s="72">
        <v>34</v>
      </c>
      <c r="AO192" s="72">
        <v>1</v>
      </c>
      <c r="AP192" s="72">
        <v>12</v>
      </c>
      <c r="AQ192" s="72">
        <v>1</v>
      </c>
      <c r="AR192" s="72">
        <v>34</v>
      </c>
      <c r="AS192" s="72">
        <v>34</v>
      </c>
      <c r="AT192" s="74">
        <v>34</v>
      </c>
      <c r="AU192" s="72">
        <v>1</v>
      </c>
    </row>
    <row r="193" spans="1:47" s="18" customFormat="1" x14ac:dyDescent="0.2">
      <c r="A193" s="71" t="s">
        <v>355</v>
      </c>
      <c r="B193" s="72" t="s">
        <v>263</v>
      </c>
      <c r="C193" s="72"/>
      <c r="D193" s="72"/>
      <c r="E193" s="72"/>
      <c r="F193" s="72">
        <v>12</v>
      </c>
      <c r="G193" s="72">
        <v>12</v>
      </c>
      <c r="H193" s="72">
        <v>0</v>
      </c>
      <c r="I193" s="72">
        <v>0</v>
      </c>
      <c r="J193" s="72">
        <v>12</v>
      </c>
      <c r="K193" s="72">
        <v>12</v>
      </c>
      <c r="L193" s="72">
        <v>1</v>
      </c>
      <c r="M193" s="74">
        <v>1</v>
      </c>
      <c r="N193" s="72">
        <v>0</v>
      </c>
      <c r="O193" s="72">
        <v>1</v>
      </c>
      <c r="P193" s="74">
        <v>12</v>
      </c>
      <c r="Q193" s="72">
        <v>1</v>
      </c>
      <c r="R193" s="72">
        <v>12</v>
      </c>
      <c r="S193" s="72">
        <v>12</v>
      </c>
      <c r="T193" s="72">
        <v>0</v>
      </c>
      <c r="U193" s="72">
        <v>0</v>
      </c>
      <c r="V193" s="72">
        <v>1</v>
      </c>
      <c r="W193" s="74">
        <v>12</v>
      </c>
      <c r="X193" s="72">
        <v>1</v>
      </c>
      <c r="Y193" s="72">
        <v>1</v>
      </c>
      <c r="Z193" s="72">
        <v>12</v>
      </c>
      <c r="AA193" s="72">
        <v>12</v>
      </c>
      <c r="AB193" s="72">
        <v>0</v>
      </c>
      <c r="AC193" s="72">
        <v>1</v>
      </c>
      <c r="AD193" s="72">
        <v>12</v>
      </c>
      <c r="AE193" s="72">
        <v>12</v>
      </c>
      <c r="AF193" s="72">
        <v>12</v>
      </c>
      <c r="AG193" s="72">
        <v>12</v>
      </c>
      <c r="AH193" s="72">
        <v>0</v>
      </c>
      <c r="AI193" s="72">
        <v>0</v>
      </c>
      <c r="AJ193" s="72">
        <v>0</v>
      </c>
      <c r="AK193" s="72">
        <v>12</v>
      </c>
      <c r="AL193" s="72">
        <v>12</v>
      </c>
      <c r="AM193" s="72">
        <v>12</v>
      </c>
      <c r="AN193" s="72">
        <v>12</v>
      </c>
      <c r="AO193" s="72">
        <v>0</v>
      </c>
      <c r="AP193" s="72">
        <v>0</v>
      </c>
      <c r="AQ193" s="72">
        <v>0</v>
      </c>
      <c r="AR193" s="72">
        <v>12</v>
      </c>
      <c r="AS193" s="72">
        <v>12</v>
      </c>
      <c r="AT193" s="74">
        <v>12</v>
      </c>
      <c r="AU193" s="72">
        <v>0</v>
      </c>
    </row>
    <row r="194" spans="1:47" s="18" customFormat="1" x14ac:dyDescent="0.2">
      <c r="A194" s="50" t="s">
        <v>172</v>
      </c>
      <c r="B194" s="49" t="s">
        <v>263</v>
      </c>
      <c r="C194" s="49"/>
      <c r="D194" s="49"/>
      <c r="E194" s="49"/>
      <c r="F194" s="49">
        <v>12</v>
      </c>
      <c r="G194" s="49">
        <v>12</v>
      </c>
      <c r="H194" s="49">
        <v>0</v>
      </c>
      <c r="I194" s="49">
        <v>0</v>
      </c>
      <c r="J194" s="49">
        <v>12</v>
      </c>
      <c r="K194" s="49">
        <v>12</v>
      </c>
      <c r="L194" s="49">
        <v>1</v>
      </c>
      <c r="M194" s="73">
        <v>1</v>
      </c>
      <c r="N194" s="49">
        <v>0</v>
      </c>
      <c r="O194" s="49">
        <v>1</v>
      </c>
      <c r="P194" s="73">
        <v>12</v>
      </c>
      <c r="Q194" s="49">
        <v>1</v>
      </c>
      <c r="R194" s="49">
        <v>12</v>
      </c>
      <c r="S194" s="49">
        <v>12</v>
      </c>
      <c r="T194" s="49">
        <v>0</v>
      </c>
      <c r="U194" s="49">
        <v>0</v>
      </c>
      <c r="V194" s="49">
        <v>1</v>
      </c>
      <c r="W194" s="73">
        <v>12</v>
      </c>
      <c r="X194" s="49">
        <v>1</v>
      </c>
      <c r="Y194" s="49">
        <v>1</v>
      </c>
      <c r="Z194" s="49">
        <v>12</v>
      </c>
      <c r="AA194" s="49">
        <v>12</v>
      </c>
      <c r="AB194" s="49">
        <v>0</v>
      </c>
      <c r="AC194" s="49">
        <v>1</v>
      </c>
      <c r="AD194" s="49">
        <v>12</v>
      </c>
      <c r="AE194" s="49">
        <v>12</v>
      </c>
      <c r="AF194" s="49">
        <v>12</v>
      </c>
      <c r="AG194" s="49">
        <v>12</v>
      </c>
      <c r="AH194" s="49">
        <v>0</v>
      </c>
      <c r="AI194" s="49">
        <v>0</v>
      </c>
      <c r="AJ194" s="49">
        <v>0</v>
      </c>
      <c r="AK194" s="49">
        <v>12</v>
      </c>
      <c r="AL194" s="49">
        <v>12</v>
      </c>
      <c r="AM194" s="49">
        <v>12</v>
      </c>
      <c r="AN194" s="49">
        <v>12</v>
      </c>
      <c r="AO194" s="49">
        <v>0</v>
      </c>
      <c r="AP194" s="49">
        <v>0</v>
      </c>
      <c r="AQ194" s="49">
        <v>0</v>
      </c>
      <c r="AR194" s="49">
        <v>12</v>
      </c>
      <c r="AS194" s="49">
        <v>12</v>
      </c>
      <c r="AT194" s="73">
        <v>12</v>
      </c>
      <c r="AU194" s="49">
        <v>0</v>
      </c>
    </row>
    <row r="195" spans="1:47" s="18" customFormat="1" x14ac:dyDescent="0.2">
      <c r="A195" s="50" t="s">
        <v>169</v>
      </c>
      <c r="B195" s="49" t="s">
        <v>303</v>
      </c>
      <c r="C195" s="49"/>
      <c r="D195" s="49"/>
      <c r="E195" s="49"/>
      <c r="F195" s="49">
        <v>34</v>
      </c>
      <c r="G195" s="49">
        <v>34</v>
      </c>
      <c r="H195" s="49">
        <v>1</v>
      </c>
      <c r="I195" s="49">
        <v>10</v>
      </c>
      <c r="J195" s="49">
        <v>34</v>
      </c>
      <c r="K195" s="49">
        <v>34</v>
      </c>
      <c r="L195" s="49">
        <v>34</v>
      </c>
      <c r="M195" s="73">
        <v>34</v>
      </c>
      <c r="N195" s="49">
        <v>12</v>
      </c>
      <c r="O195" s="49">
        <v>34</v>
      </c>
      <c r="P195" s="73">
        <v>34</v>
      </c>
      <c r="Q195" s="49">
        <v>34</v>
      </c>
      <c r="R195" s="49">
        <v>34</v>
      </c>
      <c r="S195" s="49">
        <v>22</v>
      </c>
      <c r="T195" s="49">
        <v>12</v>
      </c>
      <c r="U195" s="49">
        <v>12</v>
      </c>
      <c r="V195" s="49">
        <v>34</v>
      </c>
      <c r="W195" s="73">
        <v>34</v>
      </c>
      <c r="X195" s="49">
        <v>34</v>
      </c>
      <c r="Y195" s="49">
        <v>12</v>
      </c>
      <c r="Z195" s="49">
        <v>34</v>
      </c>
      <c r="AA195" s="49">
        <v>34</v>
      </c>
      <c r="AB195" s="49">
        <v>10</v>
      </c>
      <c r="AC195" s="49">
        <v>34</v>
      </c>
      <c r="AD195" s="49">
        <v>34</v>
      </c>
      <c r="AE195" s="49">
        <v>34</v>
      </c>
      <c r="AF195" s="49">
        <v>34</v>
      </c>
      <c r="AG195" s="49">
        <v>22</v>
      </c>
      <c r="AH195" s="49">
        <v>34</v>
      </c>
      <c r="AI195" s="49">
        <v>1</v>
      </c>
      <c r="AJ195" s="49">
        <v>12</v>
      </c>
      <c r="AK195" s="49">
        <v>34</v>
      </c>
      <c r="AL195" s="49">
        <v>22</v>
      </c>
      <c r="AM195" s="49">
        <v>34</v>
      </c>
      <c r="AN195" s="49">
        <v>34</v>
      </c>
      <c r="AO195" s="49">
        <v>1</v>
      </c>
      <c r="AP195" s="49">
        <v>12</v>
      </c>
      <c r="AQ195" s="49">
        <v>1</v>
      </c>
      <c r="AR195" s="49">
        <v>34</v>
      </c>
      <c r="AS195" s="49">
        <v>34</v>
      </c>
      <c r="AT195" s="73">
        <v>34</v>
      </c>
      <c r="AU195" s="49">
        <v>1</v>
      </c>
    </row>
    <row r="196" spans="1:47" s="18" customFormat="1" x14ac:dyDescent="0.2">
      <c r="A196" s="49" t="s">
        <v>364</v>
      </c>
      <c r="B196" s="49" t="s">
        <v>254</v>
      </c>
      <c r="C196" s="49" t="s">
        <v>302</v>
      </c>
      <c r="D196" s="49" t="s">
        <v>303</v>
      </c>
      <c r="E196" s="49"/>
      <c r="F196" s="49">
        <v>34</v>
      </c>
      <c r="G196" s="49">
        <v>34</v>
      </c>
      <c r="H196" s="49">
        <v>1</v>
      </c>
      <c r="I196" s="49">
        <v>10</v>
      </c>
      <c r="J196" s="49">
        <v>34</v>
      </c>
      <c r="K196" s="49">
        <v>34</v>
      </c>
      <c r="L196" s="49">
        <v>34</v>
      </c>
      <c r="M196" s="73">
        <v>34</v>
      </c>
      <c r="N196" s="49">
        <v>12</v>
      </c>
      <c r="O196" s="49">
        <v>34</v>
      </c>
      <c r="P196" s="73">
        <v>34</v>
      </c>
      <c r="Q196" s="49">
        <v>34</v>
      </c>
      <c r="R196" s="49">
        <v>34</v>
      </c>
      <c r="S196" s="49">
        <v>22</v>
      </c>
      <c r="T196" s="49">
        <v>12</v>
      </c>
      <c r="U196" s="49">
        <v>12</v>
      </c>
      <c r="V196" s="49">
        <v>34</v>
      </c>
      <c r="W196" s="73">
        <v>34</v>
      </c>
      <c r="X196" s="49">
        <v>34</v>
      </c>
      <c r="Y196" s="49">
        <v>12</v>
      </c>
      <c r="Z196" s="49">
        <v>34</v>
      </c>
      <c r="AA196" s="49">
        <v>34</v>
      </c>
      <c r="AB196" s="49">
        <v>10</v>
      </c>
      <c r="AC196" s="49">
        <v>34</v>
      </c>
      <c r="AD196" s="49">
        <v>34</v>
      </c>
      <c r="AE196" s="49">
        <v>34</v>
      </c>
      <c r="AF196" s="49">
        <v>34</v>
      </c>
      <c r="AG196" s="49">
        <v>22</v>
      </c>
      <c r="AH196" s="49">
        <v>34</v>
      </c>
      <c r="AI196" s="49">
        <v>1</v>
      </c>
      <c r="AJ196" s="49">
        <v>12</v>
      </c>
      <c r="AK196" s="49">
        <v>34</v>
      </c>
      <c r="AL196" s="49">
        <v>22</v>
      </c>
      <c r="AM196" s="49">
        <v>34</v>
      </c>
      <c r="AN196" s="49">
        <v>34</v>
      </c>
      <c r="AO196" s="49">
        <v>1</v>
      </c>
      <c r="AP196" s="49">
        <v>12</v>
      </c>
      <c r="AQ196" s="49">
        <v>1</v>
      </c>
      <c r="AR196" s="49">
        <v>34</v>
      </c>
      <c r="AS196" s="49">
        <v>34</v>
      </c>
      <c r="AT196" s="73">
        <v>34</v>
      </c>
      <c r="AU196" s="49">
        <v>1</v>
      </c>
    </row>
    <row r="197" spans="1:47" s="18" customFormat="1" x14ac:dyDescent="0.2">
      <c r="A197" s="71" t="s">
        <v>202</v>
      </c>
      <c r="B197" s="72" t="s">
        <v>304</v>
      </c>
      <c r="C197" s="72"/>
      <c r="D197" s="72"/>
      <c r="E197" s="72"/>
      <c r="F197" s="72">
        <v>24</v>
      </c>
      <c r="G197" s="72">
        <v>24</v>
      </c>
      <c r="H197" s="72">
        <v>24</v>
      </c>
      <c r="I197" s="72">
        <v>6</v>
      </c>
      <c r="J197" s="72">
        <v>24</v>
      </c>
      <c r="K197" s="72">
        <v>24</v>
      </c>
      <c r="L197" s="72">
        <v>24</v>
      </c>
      <c r="M197" s="74">
        <v>24</v>
      </c>
      <c r="N197" s="72">
        <v>22</v>
      </c>
      <c r="O197" s="72">
        <v>24</v>
      </c>
      <c r="P197" s="74">
        <v>24</v>
      </c>
      <c r="Q197" s="72">
        <v>24</v>
      </c>
      <c r="R197" s="72">
        <v>24</v>
      </c>
      <c r="S197" s="72">
        <v>24</v>
      </c>
      <c r="T197" s="72">
        <v>24</v>
      </c>
      <c r="U197" s="72">
        <v>24</v>
      </c>
      <c r="V197" s="72">
        <v>24</v>
      </c>
      <c r="W197" s="74">
        <v>24</v>
      </c>
      <c r="X197" s="72">
        <v>24</v>
      </c>
      <c r="Y197" s="72">
        <v>4</v>
      </c>
      <c r="Z197" s="72">
        <v>24</v>
      </c>
      <c r="AA197" s="72">
        <v>24</v>
      </c>
      <c r="AB197" s="72">
        <v>6</v>
      </c>
      <c r="AC197" s="72">
        <v>24</v>
      </c>
      <c r="AD197" s="72">
        <v>24</v>
      </c>
      <c r="AE197" s="72">
        <v>24</v>
      </c>
      <c r="AF197" s="72">
        <v>24</v>
      </c>
      <c r="AG197" s="72">
        <v>24</v>
      </c>
      <c r="AH197" s="72">
        <v>36</v>
      </c>
      <c r="AI197" s="72">
        <v>0</v>
      </c>
      <c r="AJ197" s="72">
        <v>24</v>
      </c>
      <c r="AK197" s="72">
        <v>24</v>
      </c>
      <c r="AL197" s="72">
        <v>24</v>
      </c>
      <c r="AM197" s="72">
        <v>24</v>
      </c>
      <c r="AN197" s="72">
        <v>24</v>
      </c>
      <c r="AO197" s="72">
        <v>24</v>
      </c>
      <c r="AP197" s="72">
        <v>24</v>
      </c>
      <c r="AQ197" s="72">
        <v>0</v>
      </c>
      <c r="AR197" s="72">
        <v>24</v>
      </c>
      <c r="AS197" s="72">
        <v>24</v>
      </c>
      <c r="AT197" s="74">
        <v>24</v>
      </c>
      <c r="AU197" s="72">
        <v>0</v>
      </c>
    </row>
    <row r="198" spans="1:47" s="18" customFormat="1" x14ac:dyDescent="0.2">
      <c r="A198" s="50" t="s">
        <v>173</v>
      </c>
      <c r="B198" s="49" t="s">
        <v>246</v>
      </c>
      <c r="C198" s="49"/>
      <c r="D198" s="49"/>
      <c r="E198" s="49"/>
      <c r="F198" s="49">
        <v>9</v>
      </c>
      <c r="G198" s="49">
        <v>9</v>
      </c>
      <c r="H198" s="49">
        <v>3</v>
      </c>
      <c r="I198" s="49">
        <v>30</v>
      </c>
      <c r="J198" s="49">
        <v>30</v>
      </c>
      <c r="K198" s="49">
        <v>30</v>
      </c>
      <c r="L198" s="49">
        <v>30</v>
      </c>
      <c r="M198" s="73">
        <v>30</v>
      </c>
      <c r="N198" s="49">
        <v>9</v>
      </c>
      <c r="O198" s="49">
        <v>9</v>
      </c>
      <c r="P198" s="73">
        <v>9</v>
      </c>
      <c r="Q198" s="49">
        <v>9</v>
      </c>
      <c r="R198" s="49">
        <v>30</v>
      </c>
      <c r="S198" s="49">
        <v>30</v>
      </c>
      <c r="T198" s="49">
        <v>9</v>
      </c>
      <c r="U198" s="49">
        <v>9</v>
      </c>
      <c r="V198" s="49">
        <v>30</v>
      </c>
      <c r="W198" s="73">
        <v>30</v>
      </c>
      <c r="X198" s="49">
        <v>30</v>
      </c>
      <c r="Y198" s="49">
        <v>30</v>
      </c>
      <c r="Z198" s="49">
        <v>30</v>
      </c>
      <c r="AA198" s="49">
        <v>30</v>
      </c>
      <c r="AB198" s="49">
        <v>30</v>
      </c>
      <c r="AC198" s="49">
        <v>30</v>
      </c>
      <c r="AD198" s="49">
        <v>30</v>
      </c>
      <c r="AE198" s="49">
        <v>30</v>
      </c>
      <c r="AF198" s="49">
        <v>9</v>
      </c>
      <c r="AG198" s="49">
        <v>30</v>
      </c>
      <c r="AH198" s="49">
        <v>0</v>
      </c>
      <c r="AI198" s="49">
        <v>3</v>
      </c>
      <c r="AJ198" s="49">
        <v>9</v>
      </c>
      <c r="AK198" s="49">
        <v>30</v>
      </c>
      <c r="AL198" s="49">
        <v>30</v>
      </c>
      <c r="AM198" s="49">
        <v>9</v>
      </c>
      <c r="AN198" s="49">
        <v>9</v>
      </c>
      <c r="AO198" s="49">
        <v>3</v>
      </c>
      <c r="AP198" s="49">
        <v>9</v>
      </c>
      <c r="AQ198" s="49">
        <v>3</v>
      </c>
      <c r="AR198" s="49">
        <v>30</v>
      </c>
      <c r="AS198" s="49">
        <v>9</v>
      </c>
      <c r="AT198" s="73">
        <v>30</v>
      </c>
      <c r="AU198" s="49">
        <v>3</v>
      </c>
    </row>
    <row r="199" spans="1:47" s="18" customFormat="1" x14ac:dyDescent="0.2">
      <c r="A199" s="50" t="s">
        <v>365</v>
      </c>
      <c r="B199" s="49" t="s">
        <v>310</v>
      </c>
      <c r="C199" s="49"/>
      <c r="D199" s="49"/>
      <c r="E199" s="49"/>
      <c r="F199" s="49">
        <v>15</v>
      </c>
      <c r="G199" s="49">
        <v>15</v>
      </c>
      <c r="H199" s="49">
        <v>12</v>
      </c>
      <c r="I199" s="49">
        <v>12</v>
      </c>
      <c r="J199" s="49">
        <v>15</v>
      </c>
      <c r="K199" s="49">
        <v>15</v>
      </c>
      <c r="L199" s="49">
        <v>15</v>
      </c>
      <c r="M199" s="73">
        <v>15</v>
      </c>
      <c r="N199" s="49">
        <v>12</v>
      </c>
      <c r="O199" s="49">
        <v>12</v>
      </c>
      <c r="P199" s="73">
        <v>15</v>
      </c>
      <c r="Q199" s="49">
        <v>12</v>
      </c>
      <c r="R199" s="49">
        <v>15</v>
      </c>
      <c r="S199" s="49">
        <v>15</v>
      </c>
      <c r="T199" s="49">
        <v>15</v>
      </c>
      <c r="U199" s="49">
        <v>15</v>
      </c>
      <c r="V199" s="49">
        <v>15</v>
      </c>
      <c r="W199" s="73">
        <v>15</v>
      </c>
      <c r="X199" s="49">
        <v>15</v>
      </c>
      <c r="Y199" s="49">
        <v>15</v>
      </c>
      <c r="Z199" s="49">
        <v>15</v>
      </c>
      <c r="AA199" s="49">
        <v>15</v>
      </c>
      <c r="AB199" s="49">
        <v>15</v>
      </c>
      <c r="AC199" s="49">
        <v>15</v>
      </c>
      <c r="AD199" s="49">
        <v>15</v>
      </c>
      <c r="AE199" s="49">
        <v>15</v>
      </c>
      <c r="AF199" s="49">
        <v>15</v>
      </c>
      <c r="AG199" s="49">
        <v>12</v>
      </c>
      <c r="AH199" s="49">
        <v>12</v>
      </c>
      <c r="AI199" s="49">
        <v>12</v>
      </c>
      <c r="AJ199" s="49">
        <v>15</v>
      </c>
      <c r="AK199" s="49">
        <v>15</v>
      </c>
      <c r="AL199" s="49">
        <v>12</v>
      </c>
      <c r="AM199" s="49">
        <v>15</v>
      </c>
      <c r="AN199" s="49">
        <v>15</v>
      </c>
      <c r="AO199" s="49">
        <v>12</v>
      </c>
      <c r="AP199" s="49">
        <v>15</v>
      </c>
      <c r="AQ199" s="49">
        <v>12</v>
      </c>
      <c r="AR199" s="49">
        <v>15</v>
      </c>
      <c r="AS199" s="49">
        <v>15</v>
      </c>
      <c r="AT199" s="73">
        <v>15</v>
      </c>
      <c r="AU199" s="49">
        <v>12</v>
      </c>
    </row>
    <row r="200" spans="1:47" s="18" customFormat="1" x14ac:dyDescent="0.2">
      <c r="A200" s="71" t="s">
        <v>174</v>
      </c>
      <c r="B200" s="72" t="s">
        <v>258</v>
      </c>
      <c r="C200" s="72"/>
      <c r="D200" s="72"/>
      <c r="E200" s="72"/>
      <c r="F200" s="72">
        <v>3</v>
      </c>
      <c r="G200" s="72">
        <v>3</v>
      </c>
      <c r="H200" s="72">
        <v>0</v>
      </c>
      <c r="I200" s="72">
        <v>0</v>
      </c>
      <c r="J200" s="72">
        <v>0</v>
      </c>
      <c r="K200" s="72">
        <v>0</v>
      </c>
      <c r="L200" s="72">
        <v>0</v>
      </c>
      <c r="M200" s="74">
        <v>0</v>
      </c>
      <c r="N200" s="72">
        <v>0</v>
      </c>
      <c r="O200" s="72">
        <v>0</v>
      </c>
      <c r="P200" s="74">
        <v>3</v>
      </c>
      <c r="Q200" s="72">
        <v>0</v>
      </c>
      <c r="R200" s="72">
        <v>0</v>
      </c>
      <c r="S200" s="72">
        <v>0</v>
      </c>
      <c r="T200" s="72">
        <v>0</v>
      </c>
      <c r="U200" s="72">
        <v>0</v>
      </c>
      <c r="V200" s="72">
        <v>0</v>
      </c>
      <c r="W200" s="74">
        <v>0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3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3</v>
      </c>
      <c r="AN200" s="72">
        <v>3</v>
      </c>
      <c r="AO200" s="72">
        <v>0</v>
      </c>
      <c r="AP200" s="72">
        <v>0</v>
      </c>
      <c r="AQ200" s="72">
        <v>0</v>
      </c>
      <c r="AR200" s="72">
        <v>0</v>
      </c>
      <c r="AS200" s="72">
        <v>3</v>
      </c>
      <c r="AT200" s="74">
        <v>0</v>
      </c>
      <c r="AU200" s="72">
        <v>0</v>
      </c>
    </row>
    <row r="201" spans="1:47" s="18" customFormat="1" x14ac:dyDescent="0.2">
      <c r="A201" s="51" t="s">
        <v>356</v>
      </c>
      <c r="B201" s="49" t="s">
        <v>274</v>
      </c>
      <c r="C201" s="49"/>
      <c r="D201" s="49"/>
      <c r="E201" s="49"/>
      <c r="F201" s="49">
        <v>24</v>
      </c>
      <c r="G201" s="49">
        <v>24</v>
      </c>
      <c r="H201" s="49">
        <v>24</v>
      </c>
      <c r="I201" s="49">
        <v>24</v>
      </c>
      <c r="J201" s="49">
        <v>24</v>
      </c>
      <c r="K201" s="49">
        <v>24</v>
      </c>
      <c r="L201" s="49">
        <v>24</v>
      </c>
      <c r="M201" s="73">
        <v>24</v>
      </c>
      <c r="N201" s="49">
        <v>0</v>
      </c>
      <c r="O201" s="49">
        <v>24</v>
      </c>
      <c r="P201" s="73">
        <v>24</v>
      </c>
      <c r="Q201" s="49">
        <v>24</v>
      </c>
      <c r="R201" s="49">
        <v>24</v>
      </c>
      <c r="S201" s="49">
        <v>24</v>
      </c>
      <c r="T201" s="49">
        <v>0</v>
      </c>
      <c r="U201" s="49">
        <v>0</v>
      </c>
      <c r="V201" s="49">
        <v>24</v>
      </c>
      <c r="W201" s="73">
        <v>24</v>
      </c>
      <c r="X201" s="49">
        <v>24</v>
      </c>
      <c r="Y201" s="49">
        <v>24</v>
      </c>
      <c r="Z201" s="49">
        <v>24</v>
      </c>
      <c r="AA201" s="49">
        <v>24</v>
      </c>
      <c r="AB201" s="49">
        <v>24</v>
      </c>
      <c r="AC201" s="49">
        <v>24</v>
      </c>
      <c r="AD201" s="49">
        <v>24</v>
      </c>
      <c r="AE201" s="49">
        <v>24</v>
      </c>
      <c r="AF201" s="49">
        <v>24</v>
      </c>
      <c r="AG201" s="49">
        <v>24</v>
      </c>
      <c r="AH201" s="49">
        <v>12</v>
      </c>
      <c r="AI201" s="49">
        <v>24</v>
      </c>
      <c r="AJ201" s="49">
        <v>0</v>
      </c>
      <c r="AK201" s="49">
        <v>24</v>
      </c>
      <c r="AL201" s="49">
        <v>24</v>
      </c>
      <c r="AM201" s="49">
        <v>24</v>
      </c>
      <c r="AN201" s="49">
        <v>24</v>
      </c>
      <c r="AO201" s="49">
        <v>24</v>
      </c>
      <c r="AP201" s="49">
        <v>0</v>
      </c>
      <c r="AQ201" s="49">
        <v>24</v>
      </c>
      <c r="AR201" s="49">
        <v>24</v>
      </c>
      <c r="AS201" s="49">
        <v>24</v>
      </c>
      <c r="AT201" s="73">
        <v>24</v>
      </c>
      <c r="AU201" s="49">
        <v>24</v>
      </c>
    </row>
    <row r="202" spans="1:47" s="18" customFormat="1" x14ac:dyDescent="0.2">
      <c r="A202" s="51" t="s">
        <v>342</v>
      </c>
      <c r="B202" s="49" t="s">
        <v>247</v>
      </c>
      <c r="C202" s="49"/>
      <c r="D202" s="49"/>
      <c r="E202" s="49"/>
      <c r="F202" s="49">
        <v>12</v>
      </c>
      <c r="G202" s="49">
        <v>12</v>
      </c>
      <c r="H202" s="49">
        <v>4</v>
      </c>
      <c r="I202" s="49">
        <v>4</v>
      </c>
      <c r="J202" s="49">
        <v>12</v>
      </c>
      <c r="K202" s="49">
        <v>30</v>
      </c>
      <c r="L202" s="49">
        <v>18</v>
      </c>
      <c r="M202" s="73">
        <v>18</v>
      </c>
      <c r="N202" s="49">
        <v>10</v>
      </c>
      <c r="O202" s="49">
        <v>12</v>
      </c>
      <c r="P202" s="73">
        <v>12</v>
      </c>
      <c r="Q202" s="49">
        <v>12</v>
      </c>
      <c r="R202" s="49">
        <v>30</v>
      </c>
      <c r="S202" s="49">
        <v>18</v>
      </c>
      <c r="T202" s="49">
        <v>10</v>
      </c>
      <c r="U202" s="49">
        <v>10</v>
      </c>
      <c r="V202" s="49">
        <v>18</v>
      </c>
      <c r="W202" s="73">
        <v>30</v>
      </c>
      <c r="X202" s="49">
        <v>18</v>
      </c>
      <c r="Y202" s="49">
        <v>12</v>
      </c>
      <c r="Z202" s="49">
        <v>30</v>
      </c>
      <c r="AA202" s="49">
        <v>30</v>
      </c>
      <c r="AB202" s="49">
        <v>4</v>
      </c>
      <c r="AC202" s="49">
        <v>30</v>
      </c>
      <c r="AD202" s="49">
        <v>30</v>
      </c>
      <c r="AE202" s="49">
        <v>30</v>
      </c>
      <c r="AF202" s="49">
        <v>12</v>
      </c>
      <c r="AG202" s="49">
        <v>30</v>
      </c>
      <c r="AH202" s="49">
        <v>0</v>
      </c>
      <c r="AI202" s="49">
        <v>4</v>
      </c>
      <c r="AJ202" s="49">
        <v>10</v>
      </c>
      <c r="AK202" s="49">
        <v>30</v>
      </c>
      <c r="AL202" s="49">
        <v>30</v>
      </c>
      <c r="AM202" s="49">
        <v>12</v>
      </c>
      <c r="AN202" s="49">
        <v>12</v>
      </c>
      <c r="AO202" s="49">
        <v>4</v>
      </c>
      <c r="AP202" s="49">
        <v>10</v>
      </c>
      <c r="AQ202" s="49">
        <v>4</v>
      </c>
      <c r="AR202" s="49">
        <v>30</v>
      </c>
      <c r="AS202" s="49">
        <v>12</v>
      </c>
      <c r="AT202" s="73">
        <v>30</v>
      </c>
      <c r="AU202" s="49">
        <v>4</v>
      </c>
    </row>
    <row r="203" spans="1:47" s="18" customFormat="1" x14ac:dyDescent="0.2">
      <c r="A203" s="72" t="s">
        <v>175</v>
      </c>
      <c r="B203" s="72" t="s">
        <v>247</v>
      </c>
      <c r="C203" s="72" t="s">
        <v>246</v>
      </c>
      <c r="D203" s="72"/>
      <c r="E203" s="72"/>
      <c r="F203" s="72">
        <v>12</v>
      </c>
      <c r="G203" s="72">
        <v>12</v>
      </c>
      <c r="H203" s="72">
        <v>4</v>
      </c>
      <c r="I203" s="72">
        <v>12</v>
      </c>
      <c r="J203" s="72">
        <v>30</v>
      </c>
      <c r="K203" s="72">
        <v>24</v>
      </c>
      <c r="L203" s="72">
        <v>30</v>
      </c>
      <c r="M203" s="74">
        <v>30</v>
      </c>
      <c r="N203" s="72">
        <v>10</v>
      </c>
      <c r="O203" s="72">
        <v>12</v>
      </c>
      <c r="P203" s="74">
        <v>12</v>
      </c>
      <c r="Q203" s="72">
        <v>12</v>
      </c>
      <c r="R203" s="72">
        <v>24</v>
      </c>
      <c r="S203" s="72">
        <v>30</v>
      </c>
      <c r="T203" s="72">
        <v>10</v>
      </c>
      <c r="U203" s="72">
        <v>10</v>
      </c>
      <c r="V203" s="72">
        <v>30</v>
      </c>
      <c r="W203" s="74">
        <v>24</v>
      </c>
      <c r="X203" s="72">
        <v>30</v>
      </c>
      <c r="Y203" s="72">
        <v>30</v>
      </c>
      <c r="Z203" s="72">
        <v>30</v>
      </c>
      <c r="AA203" s="72">
        <v>30</v>
      </c>
      <c r="AB203" s="72">
        <v>12</v>
      </c>
      <c r="AC203" s="72">
        <v>12</v>
      </c>
      <c r="AD203" s="72">
        <v>30</v>
      </c>
      <c r="AE203" s="72">
        <v>30</v>
      </c>
      <c r="AF203" s="72">
        <v>12</v>
      </c>
      <c r="AG203" s="72">
        <v>30</v>
      </c>
      <c r="AH203" s="72">
        <v>0</v>
      </c>
      <c r="AI203" s="72">
        <v>4</v>
      </c>
      <c r="AJ203" s="72">
        <v>10</v>
      </c>
      <c r="AK203" s="72">
        <v>30</v>
      </c>
      <c r="AL203" s="72">
        <v>30</v>
      </c>
      <c r="AM203" s="72">
        <v>12</v>
      </c>
      <c r="AN203" s="72">
        <v>12</v>
      </c>
      <c r="AO203" s="72">
        <v>4</v>
      </c>
      <c r="AP203" s="72">
        <v>10</v>
      </c>
      <c r="AQ203" s="72">
        <v>12</v>
      </c>
      <c r="AR203" s="72">
        <v>30</v>
      </c>
      <c r="AS203" s="72">
        <v>12</v>
      </c>
      <c r="AT203" s="74">
        <v>30</v>
      </c>
      <c r="AU203" s="72">
        <v>4</v>
      </c>
    </row>
    <row r="204" spans="1:47" s="18" customFormat="1" x14ac:dyDescent="0.2">
      <c r="A204" s="72" t="s">
        <v>176</v>
      </c>
      <c r="B204" s="72" t="s">
        <v>247</v>
      </c>
      <c r="C204" s="72" t="s">
        <v>273</v>
      </c>
      <c r="D204" s="72"/>
      <c r="E204" s="72"/>
      <c r="F204" s="72">
        <v>12</v>
      </c>
      <c r="G204" s="72">
        <v>12</v>
      </c>
      <c r="H204" s="72">
        <v>4</v>
      </c>
      <c r="I204" s="72">
        <v>4</v>
      </c>
      <c r="J204" s="72">
        <v>12</v>
      </c>
      <c r="K204" s="72">
        <v>30</v>
      </c>
      <c r="L204" s="72">
        <v>18</v>
      </c>
      <c r="M204" s="74">
        <v>18</v>
      </c>
      <c r="N204" s="72">
        <v>10</v>
      </c>
      <c r="O204" s="72">
        <v>12</v>
      </c>
      <c r="P204" s="74">
        <v>12</v>
      </c>
      <c r="Q204" s="72">
        <v>12</v>
      </c>
      <c r="R204" s="72">
        <v>30</v>
      </c>
      <c r="S204" s="72">
        <v>18</v>
      </c>
      <c r="T204" s="72">
        <v>12</v>
      </c>
      <c r="U204" s="72">
        <v>12</v>
      </c>
      <c r="V204" s="72">
        <v>18</v>
      </c>
      <c r="W204" s="74">
        <v>30</v>
      </c>
      <c r="X204" s="72">
        <v>18</v>
      </c>
      <c r="Y204" s="72">
        <v>12</v>
      </c>
      <c r="Z204" s="72">
        <v>30</v>
      </c>
      <c r="AA204" s="72">
        <v>30</v>
      </c>
      <c r="AB204" s="72">
        <v>12</v>
      </c>
      <c r="AC204" s="72">
        <v>30</v>
      </c>
      <c r="AD204" s="72">
        <v>30</v>
      </c>
      <c r="AE204" s="72">
        <v>30</v>
      </c>
      <c r="AF204" s="72">
        <v>12</v>
      </c>
      <c r="AG204" s="72">
        <v>30</v>
      </c>
      <c r="AH204" s="72">
        <v>0</v>
      </c>
      <c r="AI204" s="72">
        <v>4</v>
      </c>
      <c r="AJ204" s="72">
        <v>12</v>
      </c>
      <c r="AK204" s="72">
        <v>30</v>
      </c>
      <c r="AL204" s="72">
        <v>30</v>
      </c>
      <c r="AM204" s="72">
        <v>12</v>
      </c>
      <c r="AN204" s="72">
        <v>12</v>
      </c>
      <c r="AO204" s="72">
        <v>4</v>
      </c>
      <c r="AP204" s="72">
        <v>12</v>
      </c>
      <c r="AQ204" s="72">
        <v>4</v>
      </c>
      <c r="AR204" s="72">
        <v>30</v>
      </c>
      <c r="AS204" s="72">
        <v>12</v>
      </c>
      <c r="AT204" s="74">
        <v>30</v>
      </c>
      <c r="AU204" s="72">
        <v>4</v>
      </c>
    </row>
    <row r="205" spans="1:47" s="18" customFormat="1" x14ac:dyDescent="0.2">
      <c r="A205" s="71" t="s">
        <v>177</v>
      </c>
      <c r="B205" s="72" t="s">
        <v>255</v>
      </c>
      <c r="C205" s="72"/>
      <c r="D205" s="72"/>
      <c r="E205" s="72"/>
      <c r="F205" s="72">
        <v>18</v>
      </c>
      <c r="G205" s="72">
        <v>18</v>
      </c>
      <c r="H205" s="72">
        <v>18</v>
      </c>
      <c r="I205" s="72">
        <v>8</v>
      </c>
      <c r="J205" s="72">
        <v>18</v>
      </c>
      <c r="K205" s="72">
        <v>18</v>
      </c>
      <c r="L205" s="72">
        <v>18</v>
      </c>
      <c r="M205" s="74">
        <v>18</v>
      </c>
      <c r="N205" s="72">
        <v>1</v>
      </c>
      <c r="O205" s="72">
        <v>18</v>
      </c>
      <c r="P205" s="74">
        <v>18</v>
      </c>
      <c r="Q205" s="72">
        <v>18</v>
      </c>
      <c r="R205" s="72">
        <v>18</v>
      </c>
      <c r="S205" s="72">
        <v>18</v>
      </c>
      <c r="T205" s="72">
        <v>9</v>
      </c>
      <c r="U205" s="72">
        <v>9</v>
      </c>
      <c r="V205" s="72">
        <v>18</v>
      </c>
      <c r="W205" s="74">
        <v>18</v>
      </c>
      <c r="X205" s="72">
        <v>18</v>
      </c>
      <c r="Y205" s="72">
        <v>18</v>
      </c>
      <c r="Z205" s="72">
        <v>18</v>
      </c>
      <c r="AA205" s="72">
        <v>18</v>
      </c>
      <c r="AB205" s="72">
        <v>9</v>
      </c>
      <c r="AC205" s="72">
        <v>18</v>
      </c>
      <c r="AD205" s="72">
        <v>18</v>
      </c>
      <c r="AE205" s="72">
        <v>18</v>
      </c>
      <c r="AF205" s="72">
        <v>18</v>
      </c>
      <c r="AG205" s="72">
        <v>18</v>
      </c>
      <c r="AH205" s="72">
        <v>3</v>
      </c>
      <c r="AI205" s="72">
        <v>8</v>
      </c>
      <c r="AJ205" s="72">
        <v>18</v>
      </c>
      <c r="AK205" s="72">
        <v>18</v>
      </c>
      <c r="AL205" s="72">
        <v>18</v>
      </c>
      <c r="AM205" s="72">
        <v>18</v>
      </c>
      <c r="AN205" s="72">
        <v>18</v>
      </c>
      <c r="AO205" s="72">
        <v>18</v>
      </c>
      <c r="AP205" s="72">
        <v>18</v>
      </c>
      <c r="AQ205" s="72">
        <v>4</v>
      </c>
      <c r="AR205" s="72">
        <v>18</v>
      </c>
      <c r="AS205" s="72">
        <v>18</v>
      </c>
      <c r="AT205" s="74">
        <v>18</v>
      </c>
      <c r="AU205" s="72">
        <v>4</v>
      </c>
    </row>
    <row r="206" spans="1:47" s="18" customFormat="1" x14ac:dyDescent="0.2">
      <c r="A206" s="71" t="s">
        <v>477</v>
      </c>
      <c r="B206" s="72" t="s">
        <v>263</v>
      </c>
      <c r="C206" s="72"/>
      <c r="D206" s="72"/>
      <c r="E206" s="72"/>
      <c r="F206" s="72">
        <v>12</v>
      </c>
      <c r="G206" s="72">
        <v>12</v>
      </c>
      <c r="H206" s="72">
        <v>0</v>
      </c>
      <c r="I206" s="72">
        <v>0</v>
      </c>
      <c r="J206" s="72">
        <v>12</v>
      </c>
      <c r="K206" s="72">
        <v>12</v>
      </c>
      <c r="L206" s="72">
        <v>1</v>
      </c>
      <c r="M206" s="74">
        <v>1</v>
      </c>
      <c r="N206" s="72">
        <v>0</v>
      </c>
      <c r="O206" s="72">
        <v>1</v>
      </c>
      <c r="P206" s="74">
        <v>12</v>
      </c>
      <c r="Q206" s="72">
        <v>1</v>
      </c>
      <c r="R206" s="72">
        <v>12</v>
      </c>
      <c r="S206" s="72">
        <v>12</v>
      </c>
      <c r="T206" s="72">
        <v>0</v>
      </c>
      <c r="U206" s="72">
        <v>0</v>
      </c>
      <c r="V206" s="72">
        <v>1</v>
      </c>
      <c r="W206" s="74">
        <v>12</v>
      </c>
      <c r="X206" s="72">
        <v>1</v>
      </c>
      <c r="Y206" s="72">
        <v>1</v>
      </c>
      <c r="Z206" s="72">
        <v>12</v>
      </c>
      <c r="AA206" s="72">
        <v>12</v>
      </c>
      <c r="AB206" s="72">
        <v>0</v>
      </c>
      <c r="AC206" s="72">
        <v>1</v>
      </c>
      <c r="AD206" s="72">
        <v>12</v>
      </c>
      <c r="AE206" s="72">
        <v>12</v>
      </c>
      <c r="AF206" s="72">
        <v>12</v>
      </c>
      <c r="AG206" s="72">
        <v>12</v>
      </c>
      <c r="AH206" s="72">
        <v>0</v>
      </c>
      <c r="AI206" s="72">
        <v>0</v>
      </c>
      <c r="AJ206" s="72">
        <v>0</v>
      </c>
      <c r="AK206" s="72">
        <v>12</v>
      </c>
      <c r="AL206" s="72">
        <v>12</v>
      </c>
      <c r="AM206" s="72">
        <v>12</v>
      </c>
      <c r="AN206" s="72">
        <v>12</v>
      </c>
      <c r="AO206" s="72">
        <v>0</v>
      </c>
      <c r="AP206" s="72">
        <v>0</v>
      </c>
      <c r="AQ206" s="72">
        <v>0</v>
      </c>
      <c r="AR206" s="72">
        <v>12</v>
      </c>
      <c r="AS206" s="72">
        <v>12</v>
      </c>
      <c r="AT206" s="74">
        <v>12</v>
      </c>
      <c r="AU206" s="72">
        <v>0</v>
      </c>
    </row>
    <row r="207" spans="1:47" s="18" customFormat="1" x14ac:dyDescent="0.2">
      <c r="A207" s="71" t="s">
        <v>366</v>
      </c>
      <c r="B207" s="72" t="s">
        <v>311</v>
      </c>
      <c r="C207" s="72"/>
      <c r="D207" s="72"/>
      <c r="E207" s="72"/>
      <c r="F207" s="72">
        <v>12</v>
      </c>
      <c r="G207" s="72">
        <v>12</v>
      </c>
      <c r="H207" s="72">
        <v>12</v>
      </c>
      <c r="I207" s="72">
        <v>0</v>
      </c>
      <c r="J207" s="72">
        <v>12</v>
      </c>
      <c r="K207" s="72">
        <v>12</v>
      </c>
      <c r="L207" s="72">
        <v>12</v>
      </c>
      <c r="M207" s="74">
        <v>12</v>
      </c>
      <c r="N207" s="72">
        <v>12</v>
      </c>
      <c r="O207" s="72">
        <v>12</v>
      </c>
      <c r="P207" s="74">
        <v>12</v>
      </c>
      <c r="Q207" s="72">
        <v>12</v>
      </c>
      <c r="R207" s="72">
        <v>12</v>
      </c>
      <c r="S207" s="72">
        <v>12</v>
      </c>
      <c r="T207" s="72">
        <v>12</v>
      </c>
      <c r="U207" s="72">
        <v>12</v>
      </c>
      <c r="V207" s="72">
        <v>12</v>
      </c>
      <c r="W207" s="74">
        <v>12</v>
      </c>
      <c r="X207" s="72">
        <v>12</v>
      </c>
      <c r="Y207" s="72">
        <v>12</v>
      </c>
      <c r="Z207" s="72">
        <v>12</v>
      </c>
      <c r="AA207" s="72">
        <v>12</v>
      </c>
      <c r="AB207" s="72">
        <v>12</v>
      </c>
      <c r="AC207" s="72">
        <v>12</v>
      </c>
      <c r="AD207" s="72">
        <v>12</v>
      </c>
      <c r="AE207" s="72">
        <v>12</v>
      </c>
      <c r="AF207" s="72">
        <v>12</v>
      </c>
      <c r="AG207" s="72">
        <v>12</v>
      </c>
      <c r="AH207" s="72">
        <v>12</v>
      </c>
      <c r="AI207" s="72">
        <v>12</v>
      </c>
      <c r="AJ207" s="72">
        <v>12</v>
      </c>
      <c r="AK207" s="72">
        <v>12</v>
      </c>
      <c r="AL207" s="72">
        <v>12</v>
      </c>
      <c r="AM207" s="72">
        <v>12</v>
      </c>
      <c r="AN207" s="72">
        <v>12</v>
      </c>
      <c r="AO207" s="72">
        <v>12</v>
      </c>
      <c r="AP207" s="72">
        <v>12</v>
      </c>
      <c r="AQ207" s="72">
        <v>12</v>
      </c>
      <c r="AR207" s="72">
        <v>12</v>
      </c>
      <c r="AS207" s="72">
        <v>12</v>
      </c>
      <c r="AT207" s="74">
        <v>12</v>
      </c>
      <c r="AU207" s="72">
        <v>0</v>
      </c>
    </row>
    <row r="208" spans="1:47" s="18" customFormat="1" x14ac:dyDescent="0.2">
      <c r="A208" s="71" t="s">
        <v>367</v>
      </c>
      <c r="B208" s="72" t="s">
        <v>309</v>
      </c>
      <c r="C208" s="72"/>
      <c r="D208" s="72"/>
      <c r="E208" s="72"/>
      <c r="F208" s="72">
        <v>3</v>
      </c>
      <c r="G208" s="72">
        <v>3</v>
      </c>
      <c r="H208" s="72">
        <v>3</v>
      </c>
      <c r="I208" s="72">
        <v>3</v>
      </c>
      <c r="J208" s="72">
        <v>3</v>
      </c>
      <c r="K208" s="72">
        <v>1</v>
      </c>
      <c r="L208" s="72">
        <v>3</v>
      </c>
      <c r="M208" s="74">
        <v>3</v>
      </c>
      <c r="N208" s="72">
        <v>3</v>
      </c>
      <c r="O208" s="72">
        <v>3</v>
      </c>
      <c r="P208" s="74">
        <v>3</v>
      </c>
      <c r="Q208" s="72">
        <v>3</v>
      </c>
      <c r="R208" s="72">
        <v>1</v>
      </c>
      <c r="S208" s="72">
        <v>3</v>
      </c>
      <c r="T208" s="72">
        <v>3</v>
      </c>
      <c r="U208" s="72">
        <v>3</v>
      </c>
      <c r="V208" s="72">
        <v>3</v>
      </c>
      <c r="W208" s="74">
        <v>1</v>
      </c>
      <c r="X208" s="72">
        <v>3</v>
      </c>
      <c r="Y208" s="72">
        <v>3</v>
      </c>
      <c r="Z208" s="72">
        <v>1</v>
      </c>
      <c r="AA208" s="72">
        <v>1</v>
      </c>
      <c r="AB208" s="72">
        <v>3</v>
      </c>
      <c r="AC208" s="72">
        <v>3</v>
      </c>
      <c r="AD208" s="72">
        <v>1</v>
      </c>
      <c r="AE208" s="72">
        <v>1</v>
      </c>
      <c r="AF208" s="72">
        <v>3</v>
      </c>
      <c r="AG208" s="72">
        <v>3</v>
      </c>
      <c r="AH208" s="72">
        <v>3</v>
      </c>
      <c r="AI208" s="72">
        <v>0</v>
      </c>
      <c r="AJ208" s="72">
        <v>3</v>
      </c>
      <c r="AK208" s="72">
        <v>3</v>
      </c>
      <c r="AL208" s="72">
        <v>3</v>
      </c>
      <c r="AM208" s="72">
        <v>3</v>
      </c>
      <c r="AN208" s="72">
        <v>3</v>
      </c>
      <c r="AO208" s="72">
        <v>3</v>
      </c>
      <c r="AP208" s="72">
        <v>3</v>
      </c>
      <c r="AQ208" s="72">
        <v>0</v>
      </c>
      <c r="AR208" s="72">
        <v>1</v>
      </c>
      <c r="AS208" s="72">
        <v>3</v>
      </c>
      <c r="AT208" s="74">
        <v>1</v>
      </c>
      <c r="AU208" s="72">
        <v>0</v>
      </c>
    </row>
    <row r="209" spans="1:47" s="18" customFormat="1" x14ac:dyDescent="0.2">
      <c r="A209" s="49" t="s">
        <v>178</v>
      </c>
      <c r="B209" s="49" t="s">
        <v>249</v>
      </c>
      <c r="C209" s="49" t="s">
        <v>273</v>
      </c>
      <c r="D209" s="49"/>
      <c r="E209" s="49"/>
      <c r="F209" s="49">
        <v>12</v>
      </c>
      <c r="G209" s="49">
        <v>12</v>
      </c>
      <c r="H209" s="49">
        <v>12</v>
      </c>
      <c r="I209" s="49">
        <v>12</v>
      </c>
      <c r="J209" s="49">
        <v>12</v>
      </c>
      <c r="K209" s="49">
        <v>12</v>
      </c>
      <c r="L209" s="49">
        <v>12</v>
      </c>
      <c r="M209" s="73">
        <v>12</v>
      </c>
      <c r="N209" s="49">
        <v>0</v>
      </c>
      <c r="O209" s="49">
        <v>12</v>
      </c>
      <c r="P209" s="73">
        <v>12</v>
      </c>
      <c r="Q209" s="49">
        <v>12</v>
      </c>
      <c r="R209" s="49">
        <v>12</v>
      </c>
      <c r="S209" s="49">
        <v>12</v>
      </c>
      <c r="T209" s="49">
        <v>12</v>
      </c>
      <c r="U209" s="49">
        <v>12</v>
      </c>
      <c r="V209" s="49">
        <v>12</v>
      </c>
      <c r="W209" s="73">
        <v>12</v>
      </c>
      <c r="X209" s="49">
        <v>12</v>
      </c>
      <c r="Y209" s="49">
        <v>12</v>
      </c>
      <c r="Z209" s="49">
        <v>12</v>
      </c>
      <c r="AA209" s="49">
        <v>12</v>
      </c>
      <c r="AB209" s="49">
        <v>12</v>
      </c>
      <c r="AC209" s="49">
        <v>12</v>
      </c>
      <c r="AD209" s="49">
        <v>12</v>
      </c>
      <c r="AE209" s="49">
        <v>12</v>
      </c>
      <c r="AF209" s="49">
        <v>12</v>
      </c>
      <c r="AG209" s="49">
        <v>12</v>
      </c>
      <c r="AH209" s="49">
        <v>0</v>
      </c>
      <c r="AI209" s="49">
        <v>12</v>
      </c>
      <c r="AJ209" s="49">
        <v>12</v>
      </c>
      <c r="AK209" s="49">
        <v>12</v>
      </c>
      <c r="AL209" s="49">
        <v>12</v>
      </c>
      <c r="AM209" s="49">
        <v>12</v>
      </c>
      <c r="AN209" s="49">
        <v>12</v>
      </c>
      <c r="AO209" s="49">
        <v>12</v>
      </c>
      <c r="AP209" s="49">
        <v>12</v>
      </c>
      <c r="AQ209" s="49">
        <v>12</v>
      </c>
      <c r="AR209" s="49">
        <v>12</v>
      </c>
      <c r="AS209" s="49">
        <v>12</v>
      </c>
      <c r="AT209" s="73">
        <v>12</v>
      </c>
      <c r="AU209" s="49">
        <v>12</v>
      </c>
    </row>
    <row r="210" spans="1:47" s="18" customFormat="1" x14ac:dyDescent="0.2">
      <c r="A210" s="71" t="s">
        <v>357</v>
      </c>
      <c r="B210" s="72" t="s">
        <v>280</v>
      </c>
      <c r="C210" s="72"/>
      <c r="D210" s="72"/>
      <c r="E210" s="72"/>
      <c r="F210" s="72">
        <v>10</v>
      </c>
      <c r="G210" s="72">
        <v>18</v>
      </c>
      <c r="H210" s="72">
        <v>18</v>
      </c>
      <c r="I210" s="72">
        <v>6</v>
      </c>
      <c r="J210" s="72">
        <v>18</v>
      </c>
      <c r="K210" s="72">
        <v>18</v>
      </c>
      <c r="L210" s="72">
        <v>18</v>
      </c>
      <c r="M210" s="74">
        <v>18</v>
      </c>
      <c r="N210" s="72">
        <v>0</v>
      </c>
      <c r="O210" s="72">
        <v>18</v>
      </c>
      <c r="P210" s="74">
        <v>18</v>
      </c>
      <c r="Q210" s="72">
        <v>18</v>
      </c>
      <c r="R210" s="72">
        <v>18</v>
      </c>
      <c r="S210" s="72">
        <v>18</v>
      </c>
      <c r="T210" s="72">
        <v>6</v>
      </c>
      <c r="U210" s="72">
        <v>6</v>
      </c>
      <c r="V210" s="72">
        <v>18</v>
      </c>
      <c r="W210" s="74">
        <v>18</v>
      </c>
      <c r="X210" s="72">
        <v>18</v>
      </c>
      <c r="Y210" s="72">
        <v>18</v>
      </c>
      <c r="Z210" s="72">
        <v>18</v>
      </c>
      <c r="AA210" s="72">
        <v>18</v>
      </c>
      <c r="AB210" s="72">
        <v>18</v>
      </c>
      <c r="AC210" s="72">
        <v>18</v>
      </c>
      <c r="AD210" s="72">
        <v>18</v>
      </c>
      <c r="AE210" s="72">
        <v>18</v>
      </c>
      <c r="AF210" s="72">
        <v>18</v>
      </c>
      <c r="AG210" s="72">
        <v>18</v>
      </c>
      <c r="AH210" s="72">
        <v>6</v>
      </c>
      <c r="AI210" s="72">
        <v>4</v>
      </c>
      <c r="AJ210" s="72">
        <v>18</v>
      </c>
      <c r="AK210" s="72">
        <v>18</v>
      </c>
      <c r="AL210" s="72">
        <v>6</v>
      </c>
      <c r="AM210" s="72">
        <v>18</v>
      </c>
      <c r="AN210" s="72">
        <v>18</v>
      </c>
      <c r="AO210" s="72">
        <v>18</v>
      </c>
      <c r="AP210" s="72">
        <v>18</v>
      </c>
      <c r="AQ210" s="72">
        <v>18</v>
      </c>
      <c r="AR210" s="72">
        <v>18</v>
      </c>
      <c r="AS210" s="72">
        <v>18</v>
      </c>
      <c r="AT210" s="74">
        <v>18</v>
      </c>
      <c r="AU210" s="72">
        <v>4</v>
      </c>
    </row>
    <row r="211" spans="1:47" s="18" customFormat="1" x14ac:dyDescent="0.2">
      <c r="A211" s="72" t="s">
        <v>168</v>
      </c>
      <c r="B211" s="72" t="s">
        <v>287</v>
      </c>
      <c r="C211" s="126"/>
      <c r="D211" s="72"/>
      <c r="E211" s="72"/>
      <c r="F211" s="72">
        <v>4</v>
      </c>
      <c r="G211" s="72">
        <v>4</v>
      </c>
      <c r="H211" s="72">
        <v>4</v>
      </c>
      <c r="I211" s="72">
        <v>2</v>
      </c>
      <c r="J211" s="72">
        <v>4</v>
      </c>
      <c r="K211" s="72">
        <v>4</v>
      </c>
      <c r="L211" s="72">
        <v>4</v>
      </c>
      <c r="M211" s="74">
        <v>4</v>
      </c>
      <c r="N211" s="72">
        <v>2</v>
      </c>
      <c r="O211" s="72">
        <v>4</v>
      </c>
      <c r="P211" s="74">
        <v>4</v>
      </c>
      <c r="Q211" s="72">
        <v>4</v>
      </c>
      <c r="R211" s="72">
        <v>4</v>
      </c>
      <c r="S211" s="72">
        <v>4</v>
      </c>
      <c r="T211" s="72">
        <v>2</v>
      </c>
      <c r="U211" s="72">
        <v>2</v>
      </c>
      <c r="V211" s="72">
        <v>4</v>
      </c>
      <c r="W211" s="74">
        <v>4</v>
      </c>
      <c r="X211" s="72">
        <v>4</v>
      </c>
      <c r="Y211" s="72">
        <v>2</v>
      </c>
      <c r="Z211" s="72">
        <v>4</v>
      </c>
      <c r="AA211" s="72">
        <v>4</v>
      </c>
      <c r="AB211" s="72">
        <v>2</v>
      </c>
      <c r="AC211" s="72">
        <v>4</v>
      </c>
      <c r="AD211" s="72">
        <v>4</v>
      </c>
      <c r="AE211" s="72">
        <v>4</v>
      </c>
      <c r="AF211" s="72">
        <v>4</v>
      </c>
      <c r="AG211" s="72">
        <v>4</v>
      </c>
      <c r="AH211" s="72">
        <v>4</v>
      </c>
      <c r="AI211" s="72">
        <v>2</v>
      </c>
      <c r="AJ211" s="72">
        <v>2</v>
      </c>
      <c r="AK211" s="72">
        <v>4</v>
      </c>
      <c r="AL211" s="72">
        <v>4</v>
      </c>
      <c r="AM211" s="72">
        <v>4</v>
      </c>
      <c r="AN211" s="72">
        <v>4</v>
      </c>
      <c r="AO211" s="72">
        <v>2</v>
      </c>
      <c r="AP211" s="72">
        <v>2</v>
      </c>
      <c r="AQ211" s="72">
        <v>2</v>
      </c>
      <c r="AR211" s="72">
        <v>4</v>
      </c>
      <c r="AS211" s="72">
        <v>4</v>
      </c>
      <c r="AT211" s="74">
        <v>4</v>
      </c>
      <c r="AU211" s="72">
        <v>2</v>
      </c>
    </row>
    <row r="212" spans="1:47" s="18" customFormat="1" x14ac:dyDescent="0.2">
      <c r="A212" s="71" t="s">
        <v>358</v>
      </c>
      <c r="B212" s="72" t="s">
        <v>250</v>
      </c>
      <c r="C212" s="72"/>
      <c r="D212" s="72"/>
      <c r="E212" s="72"/>
      <c r="F212" s="72">
        <v>0</v>
      </c>
      <c r="G212" s="72">
        <v>0</v>
      </c>
      <c r="H212" s="72">
        <v>0</v>
      </c>
      <c r="I212" s="72">
        <v>0</v>
      </c>
      <c r="J212" s="72">
        <v>0</v>
      </c>
      <c r="K212" s="72">
        <v>0</v>
      </c>
      <c r="L212" s="72">
        <v>0</v>
      </c>
      <c r="M212" s="74">
        <v>0</v>
      </c>
      <c r="N212" s="72">
        <v>0</v>
      </c>
      <c r="O212" s="72">
        <v>0</v>
      </c>
      <c r="P212" s="74">
        <v>0</v>
      </c>
      <c r="Q212" s="72">
        <v>0</v>
      </c>
      <c r="R212" s="72">
        <v>0</v>
      </c>
      <c r="S212" s="72">
        <v>0</v>
      </c>
      <c r="T212" s="72">
        <v>0</v>
      </c>
      <c r="U212" s="72">
        <v>0</v>
      </c>
      <c r="V212" s="72">
        <v>0</v>
      </c>
      <c r="W212" s="74">
        <v>0</v>
      </c>
      <c r="X212" s="72">
        <v>0</v>
      </c>
      <c r="Y212" s="72">
        <v>0</v>
      </c>
      <c r="Z212" s="72">
        <v>0</v>
      </c>
      <c r="AA212" s="72">
        <v>0</v>
      </c>
      <c r="AB212" s="72">
        <v>0</v>
      </c>
      <c r="AC212" s="72">
        <v>0</v>
      </c>
      <c r="AD212" s="72">
        <v>0</v>
      </c>
      <c r="AE212" s="72">
        <v>0</v>
      </c>
      <c r="AF212" s="72">
        <v>0</v>
      </c>
      <c r="AG212" s="72">
        <v>0</v>
      </c>
      <c r="AH212" s="72">
        <v>0</v>
      </c>
      <c r="AI212" s="72">
        <v>0</v>
      </c>
      <c r="AJ212" s="72">
        <v>0</v>
      </c>
      <c r="AK212" s="72">
        <v>0</v>
      </c>
      <c r="AL212" s="72">
        <v>0</v>
      </c>
      <c r="AM212" s="72">
        <v>0</v>
      </c>
      <c r="AN212" s="72">
        <v>0</v>
      </c>
      <c r="AO212" s="72">
        <v>0</v>
      </c>
      <c r="AP212" s="72">
        <v>0</v>
      </c>
      <c r="AQ212" s="72">
        <v>0</v>
      </c>
      <c r="AR212" s="72">
        <v>0</v>
      </c>
      <c r="AS212" s="72">
        <v>0</v>
      </c>
      <c r="AT212" s="74">
        <v>0</v>
      </c>
      <c r="AU212" s="72">
        <v>0</v>
      </c>
    </row>
    <row r="213" spans="1:47" s="18" customFormat="1" x14ac:dyDescent="0.2">
      <c r="A213" s="49" t="s">
        <v>359</v>
      </c>
      <c r="B213" s="49" t="s">
        <v>284</v>
      </c>
      <c r="C213" s="49" t="s">
        <v>254</v>
      </c>
      <c r="D213" s="49"/>
      <c r="E213" s="49"/>
      <c r="F213" s="49">
        <v>10</v>
      </c>
      <c r="G213" s="49">
        <v>10</v>
      </c>
      <c r="H213" s="49">
        <v>4</v>
      </c>
      <c r="I213" s="49">
        <v>8</v>
      </c>
      <c r="J213" s="49">
        <v>18</v>
      </c>
      <c r="K213" s="49">
        <v>18</v>
      </c>
      <c r="L213" s="49">
        <v>18</v>
      </c>
      <c r="M213" s="73">
        <v>18</v>
      </c>
      <c r="N213" s="49">
        <v>0</v>
      </c>
      <c r="O213" s="49">
        <v>8</v>
      </c>
      <c r="P213" s="73">
        <v>10</v>
      </c>
      <c r="Q213" s="49">
        <v>8</v>
      </c>
      <c r="R213" s="49">
        <v>18</v>
      </c>
      <c r="S213" s="49">
        <v>18</v>
      </c>
      <c r="T213" s="49">
        <v>10</v>
      </c>
      <c r="U213" s="49">
        <v>10</v>
      </c>
      <c r="V213" s="49">
        <v>18</v>
      </c>
      <c r="W213" s="73">
        <v>18</v>
      </c>
      <c r="X213" s="49">
        <v>18</v>
      </c>
      <c r="Y213" s="49">
        <v>18</v>
      </c>
      <c r="Z213" s="49">
        <v>18</v>
      </c>
      <c r="AA213" s="49">
        <v>18</v>
      </c>
      <c r="AB213" s="49">
        <v>8</v>
      </c>
      <c r="AC213" s="49">
        <v>8</v>
      </c>
      <c r="AD213" s="49">
        <v>18</v>
      </c>
      <c r="AE213" s="49">
        <v>18</v>
      </c>
      <c r="AF213" s="49">
        <v>10</v>
      </c>
      <c r="AG213" s="49">
        <v>18</v>
      </c>
      <c r="AH213" s="49">
        <v>0.5</v>
      </c>
      <c r="AI213" s="49">
        <v>8</v>
      </c>
      <c r="AJ213" s="49">
        <v>10</v>
      </c>
      <c r="AK213" s="49">
        <v>18</v>
      </c>
      <c r="AL213" s="49">
        <v>10</v>
      </c>
      <c r="AM213" s="49">
        <v>10</v>
      </c>
      <c r="AN213" s="49">
        <v>10</v>
      </c>
      <c r="AO213" s="49">
        <v>4</v>
      </c>
      <c r="AP213" s="49">
        <v>10</v>
      </c>
      <c r="AQ213" s="49">
        <v>4</v>
      </c>
      <c r="AR213" s="49">
        <v>18</v>
      </c>
      <c r="AS213" s="49">
        <v>10</v>
      </c>
      <c r="AT213" s="73">
        <v>18</v>
      </c>
      <c r="AU213" s="49">
        <v>4</v>
      </c>
    </row>
    <row r="214" spans="1:47" s="18" customFormat="1" x14ac:dyDescent="0.2">
      <c r="A214" s="49" t="s">
        <v>224</v>
      </c>
      <c r="B214" s="49" t="s">
        <v>284</v>
      </c>
      <c r="C214" s="49" t="s">
        <v>285</v>
      </c>
      <c r="D214" s="49" t="s">
        <v>274</v>
      </c>
      <c r="E214" s="49"/>
      <c r="F214" s="49">
        <v>18</v>
      </c>
      <c r="G214" s="49">
        <v>18</v>
      </c>
      <c r="H214" s="49">
        <v>10</v>
      </c>
      <c r="I214" s="49">
        <v>18</v>
      </c>
      <c r="J214" s="49">
        <v>18</v>
      </c>
      <c r="K214" s="49">
        <v>18</v>
      </c>
      <c r="L214" s="49">
        <v>18</v>
      </c>
      <c r="M214" s="73">
        <v>18</v>
      </c>
      <c r="N214" s="49">
        <v>0</v>
      </c>
      <c r="O214" s="49">
        <v>18</v>
      </c>
      <c r="P214" s="73">
        <v>18</v>
      </c>
      <c r="Q214" s="49">
        <v>18</v>
      </c>
      <c r="R214" s="49">
        <v>18</v>
      </c>
      <c r="S214" s="49">
        <v>18</v>
      </c>
      <c r="T214" s="49">
        <v>10</v>
      </c>
      <c r="U214" s="49">
        <v>10</v>
      </c>
      <c r="V214" s="49">
        <v>18</v>
      </c>
      <c r="W214" s="73">
        <v>18</v>
      </c>
      <c r="X214" s="49">
        <v>18</v>
      </c>
      <c r="Y214" s="49">
        <v>18</v>
      </c>
      <c r="Z214" s="49">
        <v>18</v>
      </c>
      <c r="AA214" s="49">
        <v>18</v>
      </c>
      <c r="AB214" s="49">
        <v>18</v>
      </c>
      <c r="AC214" s="49">
        <v>18</v>
      </c>
      <c r="AD214" s="49">
        <v>18</v>
      </c>
      <c r="AE214" s="49">
        <v>18</v>
      </c>
      <c r="AF214" s="49">
        <v>18</v>
      </c>
      <c r="AG214" s="49">
        <v>18</v>
      </c>
      <c r="AH214" s="49">
        <v>10</v>
      </c>
      <c r="AI214" s="49">
        <v>18</v>
      </c>
      <c r="AJ214" s="49">
        <v>10</v>
      </c>
      <c r="AK214" s="49">
        <v>18</v>
      </c>
      <c r="AL214" s="49">
        <v>18</v>
      </c>
      <c r="AM214" s="49">
        <v>18</v>
      </c>
      <c r="AN214" s="49">
        <v>18</v>
      </c>
      <c r="AO214" s="49">
        <v>10</v>
      </c>
      <c r="AP214" s="49">
        <v>10</v>
      </c>
      <c r="AQ214" s="49">
        <v>10</v>
      </c>
      <c r="AR214" s="49">
        <v>18</v>
      </c>
      <c r="AS214" s="49">
        <v>18</v>
      </c>
      <c r="AT214" s="73">
        <v>18</v>
      </c>
      <c r="AU214" s="49">
        <v>10</v>
      </c>
    </row>
    <row r="215" spans="1:47" s="18" customFormat="1" x14ac:dyDescent="0.2">
      <c r="A215" s="50" t="s">
        <v>360</v>
      </c>
      <c r="B215" s="49" t="s">
        <v>288</v>
      </c>
      <c r="C215" s="49"/>
      <c r="D215" s="49"/>
      <c r="E215" s="49"/>
      <c r="F215" s="49">
        <v>8</v>
      </c>
      <c r="G215" s="49">
        <v>8</v>
      </c>
      <c r="H215" s="49">
        <v>3</v>
      </c>
      <c r="I215" s="49">
        <v>8</v>
      </c>
      <c r="J215" s="49">
        <v>18</v>
      </c>
      <c r="K215" s="49">
        <v>18</v>
      </c>
      <c r="L215" s="49">
        <v>18</v>
      </c>
      <c r="M215" s="73">
        <v>18</v>
      </c>
      <c r="N215" s="49">
        <v>0.5</v>
      </c>
      <c r="O215" s="49">
        <v>8</v>
      </c>
      <c r="P215" s="73">
        <v>8</v>
      </c>
      <c r="Q215" s="49">
        <v>8</v>
      </c>
      <c r="R215" s="49">
        <v>18</v>
      </c>
      <c r="S215" s="49">
        <v>18</v>
      </c>
      <c r="T215" s="49">
        <v>8</v>
      </c>
      <c r="U215" s="49">
        <v>8</v>
      </c>
      <c r="V215" s="49">
        <v>18</v>
      </c>
      <c r="W215" s="73">
        <v>18</v>
      </c>
      <c r="X215" s="49">
        <v>18</v>
      </c>
      <c r="Y215" s="49">
        <v>18</v>
      </c>
      <c r="Z215" s="49">
        <v>18</v>
      </c>
      <c r="AA215" s="49">
        <v>18</v>
      </c>
      <c r="AB215" s="49">
        <v>8</v>
      </c>
      <c r="AC215" s="49">
        <v>8</v>
      </c>
      <c r="AD215" s="49">
        <v>18</v>
      </c>
      <c r="AE215" s="49">
        <v>18</v>
      </c>
      <c r="AF215" s="49">
        <v>8</v>
      </c>
      <c r="AG215" s="49">
        <v>18</v>
      </c>
      <c r="AH215" s="49">
        <v>8</v>
      </c>
      <c r="AI215" s="49">
        <v>8</v>
      </c>
      <c r="AJ215" s="49">
        <v>8</v>
      </c>
      <c r="AK215" s="49">
        <v>18</v>
      </c>
      <c r="AL215" s="49">
        <v>8</v>
      </c>
      <c r="AM215" s="49">
        <v>8</v>
      </c>
      <c r="AN215" s="49">
        <v>8</v>
      </c>
      <c r="AO215" s="49">
        <v>3</v>
      </c>
      <c r="AP215" s="49">
        <v>8</v>
      </c>
      <c r="AQ215" s="49">
        <v>3</v>
      </c>
      <c r="AR215" s="49">
        <v>18</v>
      </c>
      <c r="AS215" s="49">
        <v>8</v>
      </c>
      <c r="AT215" s="73">
        <v>18</v>
      </c>
      <c r="AU215" s="49">
        <v>3</v>
      </c>
    </row>
    <row r="216" spans="1:47" s="18" customFormat="1" x14ac:dyDescent="0.2">
      <c r="A216" s="50" t="s">
        <v>368</v>
      </c>
      <c r="B216" s="49" t="s">
        <v>242</v>
      </c>
      <c r="C216" s="49"/>
      <c r="D216" s="49"/>
      <c r="E216" s="49"/>
      <c r="F216" s="49">
        <v>3</v>
      </c>
      <c r="G216" s="49">
        <v>3</v>
      </c>
      <c r="H216" s="49">
        <v>3</v>
      </c>
      <c r="I216" s="49">
        <v>4</v>
      </c>
      <c r="J216" s="49">
        <v>18</v>
      </c>
      <c r="K216" s="49">
        <v>18</v>
      </c>
      <c r="L216" s="49">
        <v>18</v>
      </c>
      <c r="M216" s="73">
        <v>18</v>
      </c>
      <c r="N216" s="49">
        <v>8.5</v>
      </c>
      <c r="O216" s="49">
        <v>0</v>
      </c>
      <c r="P216" s="73">
        <v>3</v>
      </c>
      <c r="Q216" s="49">
        <v>0</v>
      </c>
      <c r="R216" s="49">
        <v>18</v>
      </c>
      <c r="S216" s="49">
        <v>18</v>
      </c>
      <c r="T216" s="49">
        <v>9</v>
      </c>
      <c r="U216" s="49">
        <v>9</v>
      </c>
      <c r="V216" s="49">
        <v>18</v>
      </c>
      <c r="W216" s="73">
        <v>18</v>
      </c>
      <c r="X216" s="49">
        <v>18</v>
      </c>
      <c r="Y216" s="49">
        <v>18</v>
      </c>
      <c r="Z216" s="49">
        <v>18</v>
      </c>
      <c r="AA216" s="49">
        <v>18</v>
      </c>
      <c r="AB216" s="49">
        <v>9</v>
      </c>
      <c r="AC216" s="49">
        <v>18</v>
      </c>
      <c r="AD216" s="49">
        <v>18</v>
      </c>
      <c r="AE216" s="49">
        <v>18</v>
      </c>
      <c r="AF216" s="49">
        <v>3</v>
      </c>
      <c r="AG216" s="49">
        <v>18</v>
      </c>
      <c r="AH216" s="49">
        <v>0</v>
      </c>
      <c r="AI216" s="49">
        <v>3</v>
      </c>
      <c r="AJ216" s="49">
        <v>9</v>
      </c>
      <c r="AK216" s="49">
        <v>18</v>
      </c>
      <c r="AL216" s="49">
        <v>9</v>
      </c>
      <c r="AM216" s="49">
        <v>3</v>
      </c>
      <c r="AN216" s="49">
        <v>3</v>
      </c>
      <c r="AO216" s="49">
        <v>3</v>
      </c>
      <c r="AP216" s="49">
        <v>9</v>
      </c>
      <c r="AQ216" s="49">
        <v>3</v>
      </c>
      <c r="AR216" s="49">
        <v>18</v>
      </c>
      <c r="AS216" s="49">
        <v>3</v>
      </c>
      <c r="AT216" s="73">
        <v>18</v>
      </c>
      <c r="AU216" s="49">
        <v>3</v>
      </c>
    </row>
    <row r="217" spans="1:47" s="18" customFormat="1" x14ac:dyDescent="0.2">
      <c r="A217" s="72" t="s">
        <v>352</v>
      </c>
      <c r="B217" s="72" t="s">
        <v>270</v>
      </c>
      <c r="C217" s="72" t="s">
        <v>274</v>
      </c>
      <c r="D217" s="72"/>
      <c r="E217" s="72"/>
      <c r="F217" s="72">
        <v>24</v>
      </c>
      <c r="G217" s="72">
        <v>24</v>
      </c>
      <c r="H217" s="72">
        <v>24</v>
      </c>
      <c r="I217" s="72">
        <v>24</v>
      </c>
      <c r="J217" s="72">
        <v>24</v>
      </c>
      <c r="K217" s="72">
        <v>24</v>
      </c>
      <c r="L217" s="72">
        <v>24</v>
      </c>
      <c r="M217" s="74">
        <v>24</v>
      </c>
      <c r="N217" s="72">
        <v>0</v>
      </c>
      <c r="O217" s="72">
        <v>24</v>
      </c>
      <c r="P217" s="74">
        <v>24</v>
      </c>
      <c r="Q217" s="72">
        <v>24</v>
      </c>
      <c r="R217" s="72">
        <v>24</v>
      </c>
      <c r="S217" s="72">
        <v>24</v>
      </c>
      <c r="T217" s="72">
        <v>2</v>
      </c>
      <c r="U217" s="72">
        <v>2</v>
      </c>
      <c r="V217" s="72">
        <v>24</v>
      </c>
      <c r="W217" s="74">
        <v>24</v>
      </c>
      <c r="X217" s="72">
        <v>24</v>
      </c>
      <c r="Y217" s="72">
        <v>24</v>
      </c>
      <c r="Z217" s="72">
        <v>24</v>
      </c>
      <c r="AA217" s="72">
        <v>24</v>
      </c>
      <c r="AB217" s="72">
        <v>24</v>
      </c>
      <c r="AC217" s="72">
        <v>24</v>
      </c>
      <c r="AD217" s="72">
        <v>24</v>
      </c>
      <c r="AE217" s="72">
        <v>24</v>
      </c>
      <c r="AF217" s="72">
        <v>24</v>
      </c>
      <c r="AG217" s="72">
        <v>24</v>
      </c>
      <c r="AH217" s="72">
        <v>12</v>
      </c>
      <c r="AI217" s="72">
        <v>24</v>
      </c>
      <c r="AJ217" s="72">
        <v>2</v>
      </c>
      <c r="AK217" s="72">
        <v>24</v>
      </c>
      <c r="AL217" s="72">
        <v>24</v>
      </c>
      <c r="AM217" s="72">
        <v>24</v>
      </c>
      <c r="AN217" s="72">
        <v>24</v>
      </c>
      <c r="AO217" s="72">
        <v>24</v>
      </c>
      <c r="AP217" s="72">
        <v>2</v>
      </c>
      <c r="AQ217" s="72">
        <v>24</v>
      </c>
      <c r="AR217" s="72">
        <v>24</v>
      </c>
      <c r="AS217" s="72">
        <v>24</v>
      </c>
      <c r="AT217" s="74">
        <v>24</v>
      </c>
      <c r="AU217" s="72">
        <v>24</v>
      </c>
    </row>
    <row r="218" spans="1:47" s="18" customFormat="1" x14ac:dyDescent="0.2">
      <c r="A218" s="72" t="s">
        <v>478</v>
      </c>
      <c r="B218" s="72" t="s">
        <v>270</v>
      </c>
      <c r="C218" s="72" t="s">
        <v>274</v>
      </c>
      <c r="D218" s="72"/>
      <c r="E218" s="72"/>
      <c r="F218" s="72">
        <v>24</v>
      </c>
      <c r="G218" s="72">
        <v>24</v>
      </c>
      <c r="H218" s="72">
        <v>24</v>
      </c>
      <c r="I218" s="72">
        <v>24</v>
      </c>
      <c r="J218" s="72">
        <v>24</v>
      </c>
      <c r="K218" s="72">
        <v>24</v>
      </c>
      <c r="L218" s="72">
        <v>24</v>
      </c>
      <c r="M218" s="74">
        <v>24</v>
      </c>
      <c r="N218" s="72">
        <v>0</v>
      </c>
      <c r="O218" s="72">
        <v>24</v>
      </c>
      <c r="P218" s="74">
        <v>24</v>
      </c>
      <c r="Q218" s="72">
        <v>24</v>
      </c>
      <c r="R218" s="72">
        <v>24</v>
      </c>
      <c r="S218" s="72">
        <v>24</v>
      </c>
      <c r="T218" s="72">
        <v>2</v>
      </c>
      <c r="U218" s="72">
        <v>2</v>
      </c>
      <c r="V218" s="72">
        <v>24</v>
      </c>
      <c r="W218" s="74">
        <v>24</v>
      </c>
      <c r="X218" s="72">
        <v>24</v>
      </c>
      <c r="Y218" s="72">
        <v>24</v>
      </c>
      <c r="Z218" s="72">
        <v>24</v>
      </c>
      <c r="AA218" s="72">
        <v>24</v>
      </c>
      <c r="AB218" s="72">
        <v>24</v>
      </c>
      <c r="AC218" s="72">
        <v>24</v>
      </c>
      <c r="AD218" s="72">
        <v>24</v>
      </c>
      <c r="AE218" s="72">
        <v>24</v>
      </c>
      <c r="AF218" s="72">
        <v>24</v>
      </c>
      <c r="AG218" s="72">
        <v>24</v>
      </c>
      <c r="AH218" s="72">
        <v>12</v>
      </c>
      <c r="AI218" s="72">
        <v>24</v>
      </c>
      <c r="AJ218" s="72">
        <v>2</v>
      </c>
      <c r="AK218" s="72">
        <v>24</v>
      </c>
      <c r="AL218" s="72">
        <v>24</v>
      </c>
      <c r="AM218" s="72">
        <v>24</v>
      </c>
      <c r="AN218" s="72">
        <v>24</v>
      </c>
      <c r="AO218" s="72">
        <v>24</v>
      </c>
      <c r="AP218" s="72">
        <v>2</v>
      </c>
      <c r="AQ218" s="72">
        <v>24</v>
      </c>
      <c r="AR218" s="72">
        <v>24</v>
      </c>
      <c r="AS218" s="72">
        <v>24</v>
      </c>
      <c r="AT218" s="74">
        <v>24</v>
      </c>
      <c r="AU218" s="72">
        <v>24</v>
      </c>
    </row>
    <row r="219" spans="1:47" s="18" customFormat="1" x14ac:dyDescent="0.2">
      <c r="A219" s="72" t="s">
        <v>479</v>
      </c>
      <c r="B219" s="72" t="s">
        <v>270</v>
      </c>
      <c r="C219" s="72" t="s">
        <v>274</v>
      </c>
      <c r="D219" s="72"/>
      <c r="E219" s="72"/>
      <c r="F219" s="72">
        <v>24</v>
      </c>
      <c r="G219" s="72">
        <v>24</v>
      </c>
      <c r="H219" s="72">
        <v>24</v>
      </c>
      <c r="I219" s="72">
        <v>24</v>
      </c>
      <c r="J219" s="72">
        <v>24</v>
      </c>
      <c r="K219" s="72">
        <v>24</v>
      </c>
      <c r="L219" s="72">
        <v>24</v>
      </c>
      <c r="M219" s="74">
        <v>24</v>
      </c>
      <c r="N219" s="72">
        <v>0</v>
      </c>
      <c r="O219" s="72">
        <v>24</v>
      </c>
      <c r="P219" s="74">
        <v>24</v>
      </c>
      <c r="Q219" s="72">
        <v>24</v>
      </c>
      <c r="R219" s="72">
        <v>24</v>
      </c>
      <c r="S219" s="72">
        <v>24</v>
      </c>
      <c r="T219" s="72">
        <v>2</v>
      </c>
      <c r="U219" s="72">
        <v>2</v>
      </c>
      <c r="V219" s="72">
        <v>24</v>
      </c>
      <c r="W219" s="74">
        <v>24</v>
      </c>
      <c r="X219" s="72">
        <v>24</v>
      </c>
      <c r="Y219" s="72">
        <v>24</v>
      </c>
      <c r="Z219" s="72">
        <v>24</v>
      </c>
      <c r="AA219" s="72">
        <v>24</v>
      </c>
      <c r="AB219" s="72">
        <v>24</v>
      </c>
      <c r="AC219" s="72">
        <v>24</v>
      </c>
      <c r="AD219" s="72">
        <v>24</v>
      </c>
      <c r="AE219" s="72">
        <v>24</v>
      </c>
      <c r="AF219" s="72">
        <v>24</v>
      </c>
      <c r="AG219" s="72">
        <v>24</v>
      </c>
      <c r="AH219" s="72">
        <v>12</v>
      </c>
      <c r="AI219" s="72">
        <v>24</v>
      </c>
      <c r="AJ219" s="72">
        <v>2</v>
      </c>
      <c r="AK219" s="72">
        <v>24</v>
      </c>
      <c r="AL219" s="72">
        <v>24</v>
      </c>
      <c r="AM219" s="72">
        <v>24</v>
      </c>
      <c r="AN219" s="72">
        <v>24</v>
      </c>
      <c r="AO219" s="72">
        <v>24</v>
      </c>
      <c r="AP219" s="72">
        <v>2</v>
      </c>
      <c r="AQ219" s="72">
        <v>24</v>
      </c>
      <c r="AR219" s="72">
        <v>24</v>
      </c>
      <c r="AS219" s="72">
        <v>24</v>
      </c>
      <c r="AT219" s="74">
        <v>24</v>
      </c>
      <c r="AU219" s="72">
        <v>24</v>
      </c>
    </row>
    <row r="220" spans="1:47" s="18" customFormat="1" x14ac:dyDescent="0.2">
      <c r="A220" s="71" t="s">
        <v>251</v>
      </c>
      <c r="B220" s="72" t="s">
        <v>252</v>
      </c>
      <c r="C220" s="72"/>
      <c r="D220" s="72"/>
      <c r="E220" s="72"/>
      <c r="F220" s="72">
        <v>0</v>
      </c>
      <c r="G220" s="72">
        <v>0</v>
      </c>
      <c r="H220" s="72">
        <v>0</v>
      </c>
      <c r="I220" s="72">
        <v>0</v>
      </c>
      <c r="J220" s="72">
        <v>0</v>
      </c>
      <c r="K220" s="72">
        <v>0</v>
      </c>
      <c r="L220" s="72">
        <v>0</v>
      </c>
      <c r="M220" s="74">
        <v>0</v>
      </c>
      <c r="N220" s="72">
        <v>0</v>
      </c>
      <c r="O220" s="72">
        <v>0</v>
      </c>
      <c r="P220" s="74">
        <v>0</v>
      </c>
      <c r="Q220" s="72">
        <v>0</v>
      </c>
      <c r="R220" s="72">
        <v>0</v>
      </c>
      <c r="S220" s="72">
        <v>0</v>
      </c>
      <c r="T220" s="72">
        <v>0</v>
      </c>
      <c r="U220" s="72">
        <v>0</v>
      </c>
      <c r="V220" s="72">
        <v>0</v>
      </c>
      <c r="W220" s="74">
        <v>0</v>
      </c>
      <c r="X220" s="72">
        <v>0</v>
      </c>
      <c r="Y220" s="72">
        <v>0</v>
      </c>
      <c r="Z220" s="72">
        <v>0</v>
      </c>
      <c r="AA220" s="72">
        <v>0</v>
      </c>
      <c r="AB220" s="72">
        <v>0</v>
      </c>
      <c r="AC220" s="72">
        <v>0</v>
      </c>
      <c r="AD220" s="72">
        <v>0</v>
      </c>
      <c r="AE220" s="72">
        <v>0</v>
      </c>
      <c r="AF220" s="72">
        <v>0</v>
      </c>
      <c r="AG220" s="72">
        <v>0</v>
      </c>
      <c r="AH220" s="72">
        <v>0</v>
      </c>
      <c r="AI220" s="72">
        <v>0</v>
      </c>
      <c r="AJ220" s="72">
        <v>0</v>
      </c>
      <c r="AK220" s="72">
        <v>0</v>
      </c>
      <c r="AL220" s="72">
        <v>0</v>
      </c>
      <c r="AM220" s="72">
        <v>0</v>
      </c>
      <c r="AN220" s="72">
        <v>0</v>
      </c>
      <c r="AO220" s="72">
        <v>0</v>
      </c>
      <c r="AP220" s="72">
        <v>0</v>
      </c>
      <c r="AQ220" s="72">
        <v>0</v>
      </c>
      <c r="AR220" s="72">
        <v>0</v>
      </c>
      <c r="AS220" s="72">
        <v>0</v>
      </c>
      <c r="AT220" s="74">
        <v>0</v>
      </c>
      <c r="AU220" s="72">
        <v>0</v>
      </c>
    </row>
    <row r="221" spans="1:47" s="18" customFormat="1" x14ac:dyDescent="0.2">
      <c r="A221" s="72" t="s">
        <v>445</v>
      </c>
      <c r="B221" s="72" t="s">
        <v>252</v>
      </c>
      <c r="C221" s="72"/>
      <c r="D221" s="72"/>
      <c r="E221" s="72"/>
      <c r="F221" s="72">
        <v>0</v>
      </c>
      <c r="G221" s="72">
        <v>0</v>
      </c>
      <c r="H221" s="72">
        <v>0</v>
      </c>
      <c r="I221" s="72">
        <v>0</v>
      </c>
      <c r="J221" s="72">
        <v>0</v>
      </c>
      <c r="K221" s="72">
        <v>0</v>
      </c>
      <c r="L221" s="72">
        <v>0</v>
      </c>
      <c r="M221" s="74">
        <v>0</v>
      </c>
      <c r="N221" s="72">
        <v>0</v>
      </c>
      <c r="O221" s="72">
        <v>0</v>
      </c>
      <c r="P221" s="74">
        <v>0</v>
      </c>
      <c r="Q221" s="72">
        <v>0</v>
      </c>
      <c r="R221" s="72">
        <v>0</v>
      </c>
      <c r="S221" s="72">
        <v>0</v>
      </c>
      <c r="T221" s="72">
        <v>0</v>
      </c>
      <c r="U221" s="72">
        <v>0</v>
      </c>
      <c r="V221" s="72">
        <v>0</v>
      </c>
      <c r="W221" s="74">
        <v>0</v>
      </c>
      <c r="X221" s="72">
        <v>0</v>
      </c>
      <c r="Y221" s="72">
        <v>0</v>
      </c>
      <c r="Z221" s="72">
        <v>0</v>
      </c>
      <c r="AA221" s="72">
        <v>0</v>
      </c>
      <c r="AB221" s="72">
        <v>0</v>
      </c>
      <c r="AC221" s="72">
        <v>0</v>
      </c>
      <c r="AD221" s="72">
        <v>0</v>
      </c>
      <c r="AE221" s="72">
        <v>0</v>
      </c>
      <c r="AF221" s="72">
        <v>0</v>
      </c>
      <c r="AG221" s="72">
        <v>0</v>
      </c>
      <c r="AH221" s="72">
        <v>0</v>
      </c>
      <c r="AI221" s="72">
        <v>0</v>
      </c>
      <c r="AJ221" s="72">
        <v>0</v>
      </c>
      <c r="AK221" s="72">
        <v>0</v>
      </c>
      <c r="AL221" s="72">
        <v>0</v>
      </c>
      <c r="AM221" s="72">
        <v>0</v>
      </c>
      <c r="AN221" s="72">
        <v>0</v>
      </c>
      <c r="AO221" s="72">
        <v>0</v>
      </c>
      <c r="AP221" s="72">
        <v>0</v>
      </c>
      <c r="AQ221" s="72">
        <v>0</v>
      </c>
      <c r="AR221" s="72">
        <v>0</v>
      </c>
      <c r="AS221" s="72">
        <v>0</v>
      </c>
      <c r="AT221" s="74">
        <v>0</v>
      </c>
      <c r="AU221" s="72">
        <v>0</v>
      </c>
    </row>
    <row r="222" spans="1:47" s="18" customFormat="1" x14ac:dyDescent="0.2">
      <c r="A222" s="49" t="s">
        <v>446</v>
      </c>
      <c r="B222" s="49" t="s">
        <v>270</v>
      </c>
      <c r="C222" s="49" t="s">
        <v>273</v>
      </c>
      <c r="D222" s="49"/>
      <c r="E222" s="49"/>
      <c r="F222" s="49">
        <v>4.5</v>
      </c>
      <c r="G222" s="49">
        <v>4.5</v>
      </c>
      <c r="H222" s="49">
        <v>4.5</v>
      </c>
      <c r="I222" s="49">
        <v>8</v>
      </c>
      <c r="J222" s="49">
        <v>12</v>
      </c>
      <c r="K222" s="49">
        <v>12</v>
      </c>
      <c r="L222" s="49">
        <v>12</v>
      </c>
      <c r="M222" s="73">
        <v>12</v>
      </c>
      <c r="N222" s="49">
        <v>8</v>
      </c>
      <c r="O222" s="49">
        <v>12</v>
      </c>
      <c r="P222" s="73">
        <v>4.5</v>
      </c>
      <c r="Q222" s="49">
        <v>12</v>
      </c>
      <c r="R222" s="49">
        <v>12</v>
      </c>
      <c r="S222" s="49">
        <v>12</v>
      </c>
      <c r="T222" s="49">
        <v>12</v>
      </c>
      <c r="U222" s="49">
        <v>12</v>
      </c>
      <c r="V222" s="49">
        <v>12</v>
      </c>
      <c r="W222" s="73">
        <v>12</v>
      </c>
      <c r="X222" s="49">
        <v>12</v>
      </c>
      <c r="Y222" s="49">
        <v>12</v>
      </c>
      <c r="Z222" s="49">
        <v>12</v>
      </c>
      <c r="AA222" s="49">
        <v>12</v>
      </c>
      <c r="AB222" s="49">
        <v>12</v>
      </c>
      <c r="AC222" s="49">
        <v>8</v>
      </c>
      <c r="AD222" s="49">
        <v>12</v>
      </c>
      <c r="AE222" s="49">
        <v>12</v>
      </c>
      <c r="AF222" s="49">
        <v>4.5</v>
      </c>
      <c r="AG222" s="49">
        <v>12</v>
      </c>
      <c r="AH222" s="49">
        <v>0</v>
      </c>
      <c r="AI222" s="49">
        <v>8</v>
      </c>
      <c r="AJ222" s="49">
        <v>12</v>
      </c>
      <c r="AK222" s="49">
        <v>12</v>
      </c>
      <c r="AL222" s="49">
        <v>12</v>
      </c>
      <c r="AM222" s="49">
        <v>4.5</v>
      </c>
      <c r="AN222" s="49">
        <v>4.5</v>
      </c>
      <c r="AO222" s="49">
        <v>4.5</v>
      </c>
      <c r="AP222" s="49">
        <v>12</v>
      </c>
      <c r="AQ222" s="49">
        <v>4.5</v>
      </c>
      <c r="AR222" s="49">
        <v>12</v>
      </c>
      <c r="AS222" s="49">
        <v>4.5</v>
      </c>
      <c r="AT222" s="73">
        <v>12</v>
      </c>
      <c r="AU222" s="49">
        <v>4.5</v>
      </c>
    </row>
    <row r="223" spans="1:47" s="18" customFormat="1" x14ac:dyDescent="0.2">
      <c r="A223" s="72" t="s">
        <v>203</v>
      </c>
      <c r="B223" s="72" t="s">
        <v>287</v>
      </c>
      <c r="C223" s="72" t="s">
        <v>327</v>
      </c>
      <c r="D223" s="72"/>
      <c r="E223" s="72"/>
      <c r="F223" s="72">
        <v>4</v>
      </c>
      <c r="G223" s="72">
        <v>4</v>
      </c>
      <c r="H223" s="72">
        <v>4</v>
      </c>
      <c r="I223" s="72">
        <v>2</v>
      </c>
      <c r="J223" s="72">
        <v>4</v>
      </c>
      <c r="K223" s="72">
        <v>4</v>
      </c>
      <c r="L223" s="72">
        <v>4</v>
      </c>
      <c r="M223" s="74">
        <v>4</v>
      </c>
      <c r="N223" s="72">
        <v>2</v>
      </c>
      <c r="O223" s="72">
        <v>4</v>
      </c>
      <c r="P223" s="74">
        <v>4</v>
      </c>
      <c r="Q223" s="72">
        <v>4</v>
      </c>
      <c r="R223" s="72">
        <v>4</v>
      </c>
      <c r="S223" s="72">
        <v>4</v>
      </c>
      <c r="T223" s="72">
        <v>2</v>
      </c>
      <c r="U223" s="72">
        <v>2</v>
      </c>
      <c r="V223" s="72">
        <v>4</v>
      </c>
      <c r="W223" s="74">
        <v>4</v>
      </c>
      <c r="X223" s="72">
        <v>4</v>
      </c>
      <c r="Y223" s="72">
        <v>2</v>
      </c>
      <c r="Z223" s="72">
        <v>4</v>
      </c>
      <c r="AA223" s="72">
        <v>4</v>
      </c>
      <c r="AB223" s="72">
        <v>2</v>
      </c>
      <c r="AC223" s="72">
        <v>4</v>
      </c>
      <c r="AD223" s="72">
        <v>4</v>
      </c>
      <c r="AE223" s="72">
        <v>4</v>
      </c>
      <c r="AF223" s="72">
        <v>4</v>
      </c>
      <c r="AG223" s="72">
        <v>4</v>
      </c>
      <c r="AH223" s="72">
        <v>4</v>
      </c>
      <c r="AI223" s="72">
        <v>2</v>
      </c>
      <c r="AJ223" s="72">
        <v>2</v>
      </c>
      <c r="AK223" s="72">
        <v>4</v>
      </c>
      <c r="AL223" s="72">
        <v>4</v>
      </c>
      <c r="AM223" s="72">
        <v>4</v>
      </c>
      <c r="AN223" s="72">
        <v>4</v>
      </c>
      <c r="AO223" s="72">
        <v>2</v>
      </c>
      <c r="AP223" s="72">
        <v>2</v>
      </c>
      <c r="AQ223" s="72">
        <v>2</v>
      </c>
      <c r="AR223" s="72">
        <v>4</v>
      </c>
      <c r="AS223" s="72">
        <v>4</v>
      </c>
      <c r="AT223" s="74">
        <v>4</v>
      </c>
      <c r="AU223" s="72">
        <v>2</v>
      </c>
    </row>
    <row r="224" spans="1:47" s="18" customFormat="1" x14ac:dyDescent="0.2">
      <c r="A224" s="71" t="s">
        <v>188</v>
      </c>
      <c r="B224" s="72" t="s">
        <v>276</v>
      </c>
      <c r="C224" s="72"/>
      <c r="D224" s="72"/>
      <c r="E224" s="72"/>
      <c r="F224" s="72">
        <v>24</v>
      </c>
      <c r="G224" s="72">
        <v>24</v>
      </c>
      <c r="H224" s="72">
        <v>4</v>
      </c>
      <c r="I224" s="72">
        <v>24</v>
      </c>
      <c r="J224" s="72">
        <v>24</v>
      </c>
      <c r="K224" s="72">
        <v>24</v>
      </c>
      <c r="L224" s="72">
        <v>24</v>
      </c>
      <c r="M224" s="74">
        <v>24</v>
      </c>
      <c r="N224" s="72">
        <v>0</v>
      </c>
      <c r="O224" s="72">
        <v>24</v>
      </c>
      <c r="P224" s="74">
        <v>24</v>
      </c>
      <c r="Q224" s="72">
        <v>24</v>
      </c>
      <c r="R224" s="72">
        <v>24</v>
      </c>
      <c r="S224" s="72">
        <v>24</v>
      </c>
      <c r="T224" s="72">
        <v>12</v>
      </c>
      <c r="U224" s="72">
        <v>12</v>
      </c>
      <c r="V224" s="72">
        <v>24</v>
      </c>
      <c r="W224" s="74">
        <v>24</v>
      </c>
      <c r="X224" s="72">
        <v>24</v>
      </c>
      <c r="Y224" s="72">
        <v>24</v>
      </c>
      <c r="Z224" s="72">
        <v>24</v>
      </c>
      <c r="AA224" s="72">
        <v>24</v>
      </c>
      <c r="AB224" s="72">
        <v>24</v>
      </c>
      <c r="AC224" s="72">
        <v>24</v>
      </c>
      <c r="AD224" s="72">
        <v>24</v>
      </c>
      <c r="AE224" s="72">
        <v>24</v>
      </c>
      <c r="AF224" s="72">
        <v>24</v>
      </c>
      <c r="AG224" s="72">
        <v>24</v>
      </c>
      <c r="AH224" s="72">
        <v>12</v>
      </c>
      <c r="AI224" s="72">
        <v>4</v>
      </c>
      <c r="AJ224" s="72">
        <v>12</v>
      </c>
      <c r="AK224" s="72">
        <v>24</v>
      </c>
      <c r="AL224" s="72">
        <v>24</v>
      </c>
      <c r="AM224" s="72">
        <v>24</v>
      </c>
      <c r="AN224" s="72">
        <v>24</v>
      </c>
      <c r="AO224" s="72">
        <v>4</v>
      </c>
      <c r="AP224" s="72">
        <v>12</v>
      </c>
      <c r="AQ224" s="72">
        <v>4</v>
      </c>
      <c r="AR224" s="72">
        <v>24</v>
      </c>
      <c r="AS224" s="72">
        <v>24</v>
      </c>
      <c r="AT224" s="74">
        <v>24</v>
      </c>
      <c r="AU224" s="72">
        <v>4</v>
      </c>
    </row>
    <row r="225" spans="1:47" s="18" customFormat="1" x14ac:dyDescent="0.2">
      <c r="A225" s="72" t="s">
        <v>279</v>
      </c>
      <c r="B225" s="72" t="s">
        <v>276</v>
      </c>
      <c r="C225" s="72" t="s">
        <v>274</v>
      </c>
      <c r="D225" s="72"/>
      <c r="E225" s="72"/>
      <c r="F225" s="72">
        <v>24</v>
      </c>
      <c r="G225" s="72">
        <v>24</v>
      </c>
      <c r="H225" s="72">
        <v>24</v>
      </c>
      <c r="I225" s="72">
        <v>24</v>
      </c>
      <c r="J225" s="72">
        <v>24</v>
      </c>
      <c r="K225" s="72">
        <v>24</v>
      </c>
      <c r="L225" s="72">
        <v>24</v>
      </c>
      <c r="M225" s="74">
        <v>24</v>
      </c>
      <c r="N225" s="72">
        <v>0</v>
      </c>
      <c r="O225" s="72">
        <v>24</v>
      </c>
      <c r="P225" s="74">
        <v>24</v>
      </c>
      <c r="Q225" s="72">
        <v>24</v>
      </c>
      <c r="R225" s="72">
        <v>24</v>
      </c>
      <c r="S225" s="72">
        <v>24</v>
      </c>
      <c r="T225" s="72">
        <v>12</v>
      </c>
      <c r="U225" s="72">
        <v>12</v>
      </c>
      <c r="V225" s="72">
        <v>24</v>
      </c>
      <c r="W225" s="74">
        <v>24</v>
      </c>
      <c r="X225" s="72">
        <v>24</v>
      </c>
      <c r="Y225" s="72">
        <v>24</v>
      </c>
      <c r="Z225" s="72">
        <v>24</v>
      </c>
      <c r="AA225" s="72">
        <v>24</v>
      </c>
      <c r="AB225" s="72">
        <v>24</v>
      </c>
      <c r="AC225" s="72">
        <v>24</v>
      </c>
      <c r="AD225" s="72">
        <v>24</v>
      </c>
      <c r="AE225" s="72">
        <v>24</v>
      </c>
      <c r="AF225" s="72">
        <v>24</v>
      </c>
      <c r="AG225" s="72">
        <v>24</v>
      </c>
      <c r="AH225" s="72">
        <v>12</v>
      </c>
      <c r="AI225" s="72">
        <v>24</v>
      </c>
      <c r="AJ225" s="72">
        <v>12</v>
      </c>
      <c r="AK225" s="72">
        <v>24</v>
      </c>
      <c r="AL225" s="72">
        <v>24</v>
      </c>
      <c r="AM225" s="72">
        <v>24</v>
      </c>
      <c r="AN225" s="72">
        <v>24</v>
      </c>
      <c r="AO225" s="72">
        <v>24</v>
      </c>
      <c r="AP225" s="72">
        <v>12</v>
      </c>
      <c r="AQ225" s="72">
        <v>24</v>
      </c>
      <c r="AR225" s="72">
        <v>24</v>
      </c>
      <c r="AS225" s="72">
        <v>24</v>
      </c>
      <c r="AT225" s="74">
        <v>24</v>
      </c>
      <c r="AU225" s="72">
        <v>24</v>
      </c>
    </row>
    <row r="226" spans="1:47" s="18" customFormat="1" x14ac:dyDescent="0.2">
      <c r="A226" s="71" t="s">
        <v>186</v>
      </c>
      <c r="B226" s="72" t="s">
        <v>289</v>
      </c>
      <c r="C226" s="72"/>
      <c r="D226" s="72"/>
      <c r="E226" s="72"/>
      <c r="F226" s="72">
        <v>0</v>
      </c>
      <c r="G226" s="72">
        <v>0</v>
      </c>
      <c r="H226" s="72">
        <v>0</v>
      </c>
      <c r="I226" s="72">
        <v>0</v>
      </c>
      <c r="J226" s="72">
        <v>0</v>
      </c>
      <c r="K226" s="72">
        <v>0</v>
      </c>
      <c r="L226" s="72">
        <v>0</v>
      </c>
      <c r="M226" s="74">
        <v>0</v>
      </c>
      <c r="N226" s="72">
        <v>0</v>
      </c>
      <c r="O226" s="72">
        <v>0</v>
      </c>
      <c r="P226" s="74">
        <v>0</v>
      </c>
      <c r="Q226" s="72">
        <v>0</v>
      </c>
      <c r="R226" s="72">
        <v>0</v>
      </c>
      <c r="S226" s="72">
        <v>0</v>
      </c>
      <c r="T226" s="72">
        <v>0</v>
      </c>
      <c r="U226" s="72">
        <v>0</v>
      </c>
      <c r="V226" s="72">
        <v>0</v>
      </c>
      <c r="W226" s="74">
        <v>0</v>
      </c>
      <c r="X226" s="72">
        <v>0</v>
      </c>
      <c r="Y226" s="72">
        <v>0</v>
      </c>
      <c r="Z226" s="72">
        <v>0</v>
      </c>
      <c r="AA226" s="72">
        <v>0</v>
      </c>
      <c r="AB226" s="72">
        <v>0</v>
      </c>
      <c r="AC226" s="72">
        <v>0</v>
      </c>
      <c r="AD226" s="72">
        <v>0</v>
      </c>
      <c r="AE226" s="72">
        <v>0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0</v>
      </c>
      <c r="AN226" s="72">
        <v>0</v>
      </c>
      <c r="AO226" s="72">
        <v>0</v>
      </c>
      <c r="AP226" s="72">
        <v>0</v>
      </c>
      <c r="AQ226" s="72">
        <v>0</v>
      </c>
      <c r="AR226" s="72">
        <v>0</v>
      </c>
      <c r="AS226" s="72">
        <v>0</v>
      </c>
      <c r="AT226" s="74">
        <v>0</v>
      </c>
      <c r="AU226" s="72">
        <v>0</v>
      </c>
    </row>
    <row r="227" spans="1:47" s="18" customFormat="1" x14ac:dyDescent="0.2">
      <c r="A227" s="72" t="s">
        <v>400</v>
      </c>
      <c r="B227" s="72" t="s">
        <v>269</v>
      </c>
      <c r="C227" s="72" t="s">
        <v>274</v>
      </c>
      <c r="D227" s="72"/>
      <c r="E227" s="72"/>
      <c r="F227" s="72">
        <v>24</v>
      </c>
      <c r="G227" s="72">
        <v>24</v>
      </c>
      <c r="H227" s="72">
        <v>24</v>
      </c>
      <c r="I227" s="72">
        <v>24</v>
      </c>
      <c r="J227" s="72">
        <v>24</v>
      </c>
      <c r="K227" s="72">
        <v>24</v>
      </c>
      <c r="L227" s="72">
        <v>24</v>
      </c>
      <c r="M227" s="74">
        <v>24</v>
      </c>
      <c r="N227" s="72">
        <v>0</v>
      </c>
      <c r="O227" s="72">
        <v>24</v>
      </c>
      <c r="P227" s="74">
        <v>24</v>
      </c>
      <c r="Q227" s="72">
        <v>24</v>
      </c>
      <c r="R227" s="72">
        <v>24</v>
      </c>
      <c r="S227" s="72">
        <v>24</v>
      </c>
      <c r="T227" s="72">
        <v>0</v>
      </c>
      <c r="U227" s="72">
        <v>0</v>
      </c>
      <c r="V227" s="72">
        <v>24</v>
      </c>
      <c r="W227" s="74">
        <v>24</v>
      </c>
      <c r="X227" s="72">
        <v>24</v>
      </c>
      <c r="Y227" s="72">
        <v>24</v>
      </c>
      <c r="Z227" s="72">
        <v>24</v>
      </c>
      <c r="AA227" s="72">
        <v>24</v>
      </c>
      <c r="AB227" s="72">
        <v>24</v>
      </c>
      <c r="AC227" s="72">
        <v>24</v>
      </c>
      <c r="AD227" s="72">
        <v>24</v>
      </c>
      <c r="AE227" s="72">
        <v>24</v>
      </c>
      <c r="AF227" s="72">
        <v>24</v>
      </c>
      <c r="AG227" s="72">
        <v>24</v>
      </c>
      <c r="AH227" s="72">
        <v>12</v>
      </c>
      <c r="AI227" s="72">
        <v>24</v>
      </c>
      <c r="AJ227" s="72">
        <v>0</v>
      </c>
      <c r="AK227" s="72">
        <v>24</v>
      </c>
      <c r="AL227" s="72">
        <v>24</v>
      </c>
      <c r="AM227" s="72">
        <v>24</v>
      </c>
      <c r="AN227" s="72">
        <v>24</v>
      </c>
      <c r="AO227" s="72">
        <v>24</v>
      </c>
      <c r="AP227" s="72">
        <v>0</v>
      </c>
      <c r="AQ227" s="72">
        <v>24</v>
      </c>
      <c r="AR227" s="72">
        <v>24</v>
      </c>
      <c r="AS227" s="72">
        <v>24</v>
      </c>
      <c r="AT227" s="74">
        <v>24</v>
      </c>
      <c r="AU227" s="72">
        <v>24</v>
      </c>
    </row>
    <row r="228" spans="1:47" s="18" customFormat="1" x14ac:dyDescent="0.2">
      <c r="A228" s="71" t="s">
        <v>226</v>
      </c>
      <c r="B228" s="72" t="s">
        <v>321</v>
      </c>
      <c r="C228" s="72"/>
      <c r="D228" s="72"/>
      <c r="E228" s="72"/>
      <c r="F228" s="72">
        <v>0</v>
      </c>
      <c r="G228" s="72">
        <v>0</v>
      </c>
      <c r="H228" s="72">
        <v>0</v>
      </c>
      <c r="I228" s="72">
        <v>0</v>
      </c>
      <c r="J228" s="72">
        <v>0</v>
      </c>
      <c r="K228" s="72">
        <v>0</v>
      </c>
      <c r="L228" s="72">
        <v>0</v>
      </c>
      <c r="M228" s="74">
        <v>0</v>
      </c>
      <c r="N228" s="72">
        <v>0</v>
      </c>
      <c r="O228" s="72">
        <v>0</v>
      </c>
      <c r="P228" s="74">
        <v>0</v>
      </c>
      <c r="Q228" s="72">
        <v>0</v>
      </c>
      <c r="R228" s="72">
        <v>0</v>
      </c>
      <c r="S228" s="72">
        <v>0</v>
      </c>
      <c r="T228" s="72">
        <v>0</v>
      </c>
      <c r="U228" s="72">
        <v>0</v>
      </c>
      <c r="V228" s="72">
        <v>0</v>
      </c>
      <c r="W228" s="74">
        <v>0</v>
      </c>
      <c r="X228" s="72">
        <v>0</v>
      </c>
      <c r="Y228" s="72">
        <v>0</v>
      </c>
      <c r="Z228" s="72">
        <v>0</v>
      </c>
      <c r="AA228" s="72">
        <v>0</v>
      </c>
      <c r="AB228" s="72">
        <v>0</v>
      </c>
      <c r="AC228" s="72">
        <v>0</v>
      </c>
      <c r="AD228" s="72">
        <v>0</v>
      </c>
      <c r="AE228" s="72">
        <v>0</v>
      </c>
      <c r="AF228" s="72">
        <v>0</v>
      </c>
      <c r="AG228" s="72">
        <v>0</v>
      </c>
      <c r="AH228" s="72">
        <v>0</v>
      </c>
      <c r="AI228" s="72">
        <v>0</v>
      </c>
      <c r="AJ228" s="72">
        <v>0</v>
      </c>
      <c r="AK228" s="72">
        <v>0</v>
      </c>
      <c r="AL228" s="72">
        <v>0</v>
      </c>
      <c r="AM228" s="72">
        <v>0</v>
      </c>
      <c r="AN228" s="72">
        <v>0</v>
      </c>
      <c r="AO228" s="72">
        <v>0</v>
      </c>
      <c r="AP228" s="72">
        <v>0</v>
      </c>
      <c r="AQ228" s="72">
        <v>0</v>
      </c>
      <c r="AR228" s="72">
        <v>0</v>
      </c>
      <c r="AS228" s="72">
        <v>0</v>
      </c>
      <c r="AT228" s="74">
        <v>0</v>
      </c>
      <c r="AU228" s="72">
        <v>0</v>
      </c>
    </row>
    <row r="229" spans="1:47" s="18" customFormat="1" x14ac:dyDescent="0.2">
      <c r="A229" s="50" t="s">
        <v>401</v>
      </c>
      <c r="B229" s="49" t="s">
        <v>281</v>
      </c>
      <c r="C229" s="49"/>
      <c r="D229" s="49"/>
      <c r="E229" s="49"/>
      <c r="F229" s="49">
        <v>18</v>
      </c>
      <c r="G229" s="49">
        <v>18</v>
      </c>
      <c r="H229" s="49">
        <v>4</v>
      </c>
      <c r="I229" s="49">
        <v>4</v>
      </c>
      <c r="J229" s="49">
        <v>18</v>
      </c>
      <c r="K229" s="49">
        <v>12</v>
      </c>
      <c r="L229" s="49">
        <v>18</v>
      </c>
      <c r="M229" s="73">
        <v>18</v>
      </c>
      <c r="N229" s="49">
        <v>0</v>
      </c>
      <c r="O229" s="49">
        <v>18</v>
      </c>
      <c r="P229" s="73">
        <v>18</v>
      </c>
      <c r="Q229" s="49">
        <v>18</v>
      </c>
      <c r="R229" s="49">
        <v>12</v>
      </c>
      <c r="S229" s="49">
        <v>18</v>
      </c>
      <c r="T229" s="49">
        <v>12</v>
      </c>
      <c r="U229" s="49">
        <v>12</v>
      </c>
      <c r="V229" s="49">
        <v>18</v>
      </c>
      <c r="W229" s="73">
        <v>12</v>
      </c>
      <c r="X229" s="49">
        <v>18</v>
      </c>
      <c r="Y229" s="49">
        <v>18</v>
      </c>
      <c r="Z229" s="49">
        <v>12</v>
      </c>
      <c r="AA229" s="49">
        <v>12</v>
      </c>
      <c r="AB229" s="49">
        <v>4</v>
      </c>
      <c r="AC229" s="49">
        <v>18</v>
      </c>
      <c r="AD229" s="49">
        <v>12</v>
      </c>
      <c r="AE229" s="49">
        <v>12</v>
      </c>
      <c r="AF229" s="49">
        <v>18</v>
      </c>
      <c r="AG229" s="49">
        <v>18</v>
      </c>
      <c r="AH229" s="49">
        <v>12</v>
      </c>
      <c r="AI229" s="49">
        <v>4</v>
      </c>
      <c r="AJ229" s="49">
        <v>12</v>
      </c>
      <c r="AK229" s="49">
        <v>12</v>
      </c>
      <c r="AL229" s="49">
        <v>12</v>
      </c>
      <c r="AM229" s="49">
        <v>18</v>
      </c>
      <c r="AN229" s="49">
        <v>18</v>
      </c>
      <c r="AO229" s="49">
        <v>4</v>
      </c>
      <c r="AP229" s="49">
        <v>12</v>
      </c>
      <c r="AQ229" s="49">
        <v>4</v>
      </c>
      <c r="AR229" s="49">
        <v>12</v>
      </c>
      <c r="AS229" s="49">
        <v>18</v>
      </c>
      <c r="AT229" s="73">
        <v>12</v>
      </c>
      <c r="AU229" s="49">
        <v>4</v>
      </c>
    </row>
    <row r="230" spans="1:47" s="18" customFormat="1" x14ac:dyDescent="0.2">
      <c r="A230" s="72" t="s">
        <v>402</v>
      </c>
      <c r="B230" s="72" t="s">
        <v>270</v>
      </c>
      <c r="C230" s="72" t="s">
        <v>281</v>
      </c>
      <c r="D230" s="72"/>
      <c r="E230" s="72"/>
      <c r="F230" s="72">
        <v>18</v>
      </c>
      <c r="G230" s="72">
        <v>18</v>
      </c>
      <c r="H230" s="72">
        <v>4.5</v>
      </c>
      <c r="I230" s="72">
        <v>4.5</v>
      </c>
      <c r="J230" s="72">
        <v>18</v>
      </c>
      <c r="K230" s="72">
        <v>12</v>
      </c>
      <c r="L230" s="72">
        <v>18</v>
      </c>
      <c r="M230" s="74">
        <v>18</v>
      </c>
      <c r="N230" s="72">
        <v>0</v>
      </c>
      <c r="O230" s="72">
        <v>18</v>
      </c>
      <c r="P230" s="74">
        <v>18</v>
      </c>
      <c r="Q230" s="72">
        <v>18</v>
      </c>
      <c r="R230" s="72">
        <v>12</v>
      </c>
      <c r="S230" s="72">
        <v>18</v>
      </c>
      <c r="T230" s="72">
        <v>12</v>
      </c>
      <c r="U230" s="72">
        <v>12</v>
      </c>
      <c r="V230" s="72">
        <v>18</v>
      </c>
      <c r="W230" s="74">
        <v>12</v>
      </c>
      <c r="X230" s="72">
        <v>18</v>
      </c>
      <c r="Y230" s="72">
        <v>18</v>
      </c>
      <c r="Z230" s="72">
        <v>12</v>
      </c>
      <c r="AA230" s="72">
        <v>12</v>
      </c>
      <c r="AB230" s="72">
        <v>4.5</v>
      </c>
      <c r="AC230" s="72">
        <v>18</v>
      </c>
      <c r="AD230" s="72">
        <v>12</v>
      </c>
      <c r="AE230" s="72">
        <v>12</v>
      </c>
      <c r="AF230" s="72">
        <v>18</v>
      </c>
      <c r="AG230" s="72">
        <v>18</v>
      </c>
      <c r="AH230" s="72">
        <v>12</v>
      </c>
      <c r="AI230" s="72">
        <v>4.5</v>
      </c>
      <c r="AJ230" s="72">
        <v>12</v>
      </c>
      <c r="AK230" s="72">
        <v>12</v>
      </c>
      <c r="AL230" s="72">
        <v>12</v>
      </c>
      <c r="AM230" s="72">
        <v>18</v>
      </c>
      <c r="AN230" s="72">
        <v>18</v>
      </c>
      <c r="AO230" s="72">
        <v>4.5</v>
      </c>
      <c r="AP230" s="72">
        <v>12</v>
      </c>
      <c r="AQ230" s="72">
        <v>4.5</v>
      </c>
      <c r="AR230" s="72">
        <v>12</v>
      </c>
      <c r="AS230" s="72">
        <v>18</v>
      </c>
      <c r="AT230" s="74">
        <v>12</v>
      </c>
      <c r="AU230" s="72">
        <v>4.5</v>
      </c>
    </row>
    <row r="231" spans="1:47" s="18" customFormat="1" x14ac:dyDescent="0.2">
      <c r="A231" s="49" t="s">
        <v>403</v>
      </c>
      <c r="B231" s="49" t="s">
        <v>285</v>
      </c>
      <c r="C231" s="49" t="s">
        <v>287</v>
      </c>
      <c r="D231" s="49" t="s">
        <v>331</v>
      </c>
      <c r="E231" s="49"/>
      <c r="F231" s="49">
        <v>12</v>
      </c>
      <c r="G231" s="49">
        <v>12</v>
      </c>
      <c r="H231" s="49">
        <v>4</v>
      </c>
      <c r="I231" s="49">
        <v>8</v>
      </c>
      <c r="J231" s="49">
        <v>18</v>
      </c>
      <c r="K231" s="49">
        <v>18</v>
      </c>
      <c r="L231" s="49">
        <v>18</v>
      </c>
      <c r="M231" s="73">
        <v>18</v>
      </c>
      <c r="N231" s="49">
        <v>0</v>
      </c>
      <c r="O231" s="49">
        <v>10</v>
      </c>
      <c r="P231" s="73">
        <v>12</v>
      </c>
      <c r="Q231" s="49">
        <v>10</v>
      </c>
      <c r="R231" s="49">
        <v>18</v>
      </c>
      <c r="S231" s="49">
        <v>18</v>
      </c>
      <c r="T231" s="49">
        <v>10</v>
      </c>
      <c r="U231" s="49">
        <v>10</v>
      </c>
      <c r="V231" s="49">
        <v>18</v>
      </c>
      <c r="W231" s="73">
        <v>18</v>
      </c>
      <c r="X231" s="49">
        <v>18</v>
      </c>
      <c r="Y231" s="49">
        <v>18</v>
      </c>
      <c r="Z231" s="49">
        <v>18</v>
      </c>
      <c r="AA231" s="49">
        <v>18</v>
      </c>
      <c r="AB231" s="49">
        <v>8</v>
      </c>
      <c r="AC231" s="49">
        <v>10</v>
      </c>
      <c r="AD231" s="49">
        <v>18</v>
      </c>
      <c r="AE231" s="49">
        <v>18</v>
      </c>
      <c r="AF231" s="49">
        <v>12</v>
      </c>
      <c r="AG231" s="49">
        <v>18</v>
      </c>
      <c r="AH231" s="49">
        <v>0.5</v>
      </c>
      <c r="AI231" s="49">
        <v>8</v>
      </c>
      <c r="AJ231" s="49">
        <v>10</v>
      </c>
      <c r="AK231" s="49">
        <v>18</v>
      </c>
      <c r="AL231" s="49">
        <v>18</v>
      </c>
      <c r="AM231" s="49">
        <v>12</v>
      </c>
      <c r="AN231" s="49">
        <v>12</v>
      </c>
      <c r="AO231" s="49">
        <v>4</v>
      </c>
      <c r="AP231" s="49">
        <v>10</v>
      </c>
      <c r="AQ231" s="49">
        <v>4</v>
      </c>
      <c r="AR231" s="49">
        <v>18</v>
      </c>
      <c r="AS231" s="49">
        <v>12</v>
      </c>
      <c r="AT231" s="73">
        <v>18</v>
      </c>
      <c r="AU231" s="49">
        <v>4</v>
      </c>
    </row>
    <row r="232" spans="1:47" s="18" customFormat="1" x14ac:dyDescent="0.2">
      <c r="A232" s="71" t="s">
        <v>204</v>
      </c>
      <c r="B232" s="72" t="s">
        <v>303</v>
      </c>
      <c r="C232" s="72"/>
      <c r="D232" s="72"/>
      <c r="E232" s="72"/>
      <c r="F232" s="72">
        <v>34</v>
      </c>
      <c r="G232" s="72">
        <v>34</v>
      </c>
      <c r="H232" s="72">
        <v>1</v>
      </c>
      <c r="I232" s="72">
        <v>10</v>
      </c>
      <c r="J232" s="72">
        <v>34</v>
      </c>
      <c r="K232" s="72">
        <v>34</v>
      </c>
      <c r="L232" s="72">
        <v>34</v>
      </c>
      <c r="M232" s="74">
        <v>34</v>
      </c>
      <c r="N232" s="72">
        <v>12</v>
      </c>
      <c r="O232" s="72">
        <v>34</v>
      </c>
      <c r="P232" s="74">
        <v>34</v>
      </c>
      <c r="Q232" s="72">
        <v>34</v>
      </c>
      <c r="R232" s="72">
        <v>34</v>
      </c>
      <c r="S232" s="72">
        <v>22</v>
      </c>
      <c r="T232" s="72">
        <v>12</v>
      </c>
      <c r="U232" s="72">
        <v>12</v>
      </c>
      <c r="V232" s="72">
        <v>34</v>
      </c>
      <c r="W232" s="74">
        <v>34</v>
      </c>
      <c r="X232" s="72">
        <v>34</v>
      </c>
      <c r="Y232" s="72">
        <v>12</v>
      </c>
      <c r="Z232" s="72">
        <v>34</v>
      </c>
      <c r="AA232" s="72">
        <v>34</v>
      </c>
      <c r="AB232" s="72">
        <v>10</v>
      </c>
      <c r="AC232" s="72">
        <v>34</v>
      </c>
      <c r="AD232" s="72">
        <v>34</v>
      </c>
      <c r="AE232" s="72">
        <v>34</v>
      </c>
      <c r="AF232" s="72">
        <v>34</v>
      </c>
      <c r="AG232" s="72">
        <v>22</v>
      </c>
      <c r="AH232" s="72">
        <v>34</v>
      </c>
      <c r="AI232" s="72">
        <v>1</v>
      </c>
      <c r="AJ232" s="72">
        <v>12</v>
      </c>
      <c r="AK232" s="72">
        <v>34</v>
      </c>
      <c r="AL232" s="72">
        <v>22</v>
      </c>
      <c r="AM232" s="72">
        <v>34</v>
      </c>
      <c r="AN232" s="72">
        <v>34</v>
      </c>
      <c r="AO232" s="72">
        <v>1</v>
      </c>
      <c r="AP232" s="72">
        <v>12</v>
      </c>
      <c r="AQ232" s="72">
        <v>1</v>
      </c>
      <c r="AR232" s="72">
        <v>34</v>
      </c>
      <c r="AS232" s="72">
        <v>34</v>
      </c>
      <c r="AT232" s="74">
        <v>34</v>
      </c>
      <c r="AU232" s="72">
        <v>1</v>
      </c>
    </row>
    <row r="233" spans="1:47" s="18" customFormat="1" x14ac:dyDescent="0.2">
      <c r="A233" s="72" t="s">
        <v>204</v>
      </c>
      <c r="B233" s="72" t="s">
        <v>303</v>
      </c>
      <c r="C233" s="72" t="s">
        <v>287</v>
      </c>
      <c r="D233" s="72" t="s">
        <v>327</v>
      </c>
      <c r="E233" s="72"/>
      <c r="F233" s="72">
        <v>34</v>
      </c>
      <c r="G233" s="72">
        <v>34</v>
      </c>
      <c r="H233" s="72">
        <v>1</v>
      </c>
      <c r="I233" s="72">
        <v>10</v>
      </c>
      <c r="J233" s="72">
        <v>34</v>
      </c>
      <c r="K233" s="72">
        <v>34</v>
      </c>
      <c r="L233" s="72">
        <v>34</v>
      </c>
      <c r="M233" s="74">
        <v>34</v>
      </c>
      <c r="N233" s="72">
        <v>12</v>
      </c>
      <c r="O233" s="72">
        <v>34</v>
      </c>
      <c r="P233" s="74">
        <v>34</v>
      </c>
      <c r="Q233" s="72">
        <v>34</v>
      </c>
      <c r="R233" s="72">
        <v>34</v>
      </c>
      <c r="S233" s="72">
        <v>22</v>
      </c>
      <c r="T233" s="72">
        <v>12</v>
      </c>
      <c r="U233" s="72">
        <v>12</v>
      </c>
      <c r="V233" s="72">
        <v>34</v>
      </c>
      <c r="W233" s="74">
        <v>34</v>
      </c>
      <c r="X233" s="72">
        <v>34</v>
      </c>
      <c r="Y233" s="72">
        <v>12</v>
      </c>
      <c r="Z233" s="72">
        <v>34</v>
      </c>
      <c r="AA233" s="72">
        <v>34</v>
      </c>
      <c r="AB233" s="72">
        <v>10</v>
      </c>
      <c r="AC233" s="72">
        <v>34</v>
      </c>
      <c r="AD233" s="72">
        <v>34</v>
      </c>
      <c r="AE233" s="72">
        <v>34</v>
      </c>
      <c r="AF233" s="72">
        <v>34</v>
      </c>
      <c r="AG233" s="72">
        <v>22</v>
      </c>
      <c r="AH233" s="72">
        <v>34</v>
      </c>
      <c r="AI233" s="72">
        <v>1</v>
      </c>
      <c r="AJ233" s="72">
        <v>12</v>
      </c>
      <c r="AK233" s="72">
        <v>34</v>
      </c>
      <c r="AL233" s="72">
        <v>22</v>
      </c>
      <c r="AM233" s="72">
        <v>34</v>
      </c>
      <c r="AN233" s="72">
        <v>34</v>
      </c>
      <c r="AO233" s="72">
        <v>1</v>
      </c>
      <c r="AP233" s="72">
        <v>12</v>
      </c>
      <c r="AQ233" s="72">
        <v>1</v>
      </c>
      <c r="AR233" s="72">
        <v>34</v>
      </c>
      <c r="AS233" s="72">
        <v>34</v>
      </c>
      <c r="AT233" s="74">
        <v>34</v>
      </c>
      <c r="AU233" s="72">
        <v>1</v>
      </c>
    </row>
    <row r="234" spans="1:47" s="18" customFormat="1" x14ac:dyDescent="0.2">
      <c r="A234" s="50" t="s">
        <v>337</v>
      </c>
      <c r="B234" s="49" t="s">
        <v>270</v>
      </c>
      <c r="C234" s="49"/>
      <c r="D234" s="49"/>
      <c r="E234" s="49"/>
      <c r="F234" s="49">
        <v>4</v>
      </c>
      <c r="G234" s="49">
        <v>4</v>
      </c>
      <c r="H234" s="49">
        <v>4.5</v>
      </c>
      <c r="I234" s="49">
        <v>4.5</v>
      </c>
      <c r="J234" s="49">
        <v>12</v>
      </c>
      <c r="K234" s="49">
        <v>12</v>
      </c>
      <c r="L234" s="49">
        <v>12</v>
      </c>
      <c r="M234" s="73">
        <v>12</v>
      </c>
      <c r="N234" s="49">
        <v>0</v>
      </c>
      <c r="O234" s="49">
        <v>0</v>
      </c>
      <c r="P234" s="73">
        <v>4</v>
      </c>
      <c r="Q234" s="49">
        <v>0</v>
      </c>
      <c r="R234" s="49">
        <v>12</v>
      </c>
      <c r="S234" s="49">
        <v>12</v>
      </c>
      <c r="T234" s="49">
        <v>2</v>
      </c>
      <c r="U234" s="49">
        <v>2</v>
      </c>
      <c r="V234" s="49">
        <v>12</v>
      </c>
      <c r="W234" s="73">
        <v>12</v>
      </c>
      <c r="X234" s="49">
        <v>12</v>
      </c>
      <c r="Y234" s="49">
        <v>12</v>
      </c>
      <c r="Z234" s="49">
        <v>12</v>
      </c>
      <c r="AA234" s="49">
        <v>12</v>
      </c>
      <c r="AB234" s="49">
        <v>4.5</v>
      </c>
      <c r="AC234" s="49">
        <v>0</v>
      </c>
      <c r="AD234" s="49">
        <v>12</v>
      </c>
      <c r="AE234" s="49">
        <v>12</v>
      </c>
      <c r="AF234" s="49">
        <v>4</v>
      </c>
      <c r="AG234" s="49">
        <v>0</v>
      </c>
      <c r="AH234" s="49">
        <v>0</v>
      </c>
      <c r="AI234" s="49">
        <v>4.5</v>
      </c>
      <c r="AJ234" s="49">
        <v>2</v>
      </c>
      <c r="AK234" s="49">
        <v>12</v>
      </c>
      <c r="AL234" s="49">
        <v>12</v>
      </c>
      <c r="AM234" s="49">
        <v>4</v>
      </c>
      <c r="AN234" s="49">
        <v>4</v>
      </c>
      <c r="AO234" s="49">
        <v>4.5</v>
      </c>
      <c r="AP234" s="49">
        <v>2</v>
      </c>
      <c r="AQ234" s="49">
        <v>4.5</v>
      </c>
      <c r="AR234" s="49">
        <v>12</v>
      </c>
      <c r="AS234" s="49">
        <v>4</v>
      </c>
      <c r="AT234" s="73">
        <v>12</v>
      </c>
      <c r="AU234" s="49">
        <v>4.5</v>
      </c>
    </row>
    <row r="235" spans="1:47" s="18" customFormat="1" x14ac:dyDescent="0.2">
      <c r="A235" s="72" t="s">
        <v>480</v>
      </c>
      <c r="B235" s="72" t="s">
        <v>270</v>
      </c>
      <c r="C235" s="72" t="s">
        <v>274</v>
      </c>
      <c r="D235" s="72"/>
      <c r="E235" s="72"/>
      <c r="F235" s="72">
        <v>24</v>
      </c>
      <c r="G235" s="72">
        <v>24</v>
      </c>
      <c r="H235" s="72">
        <v>24</v>
      </c>
      <c r="I235" s="72">
        <v>24</v>
      </c>
      <c r="J235" s="72">
        <v>24</v>
      </c>
      <c r="K235" s="72">
        <v>24</v>
      </c>
      <c r="L235" s="72">
        <v>24</v>
      </c>
      <c r="M235" s="74">
        <v>24</v>
      </c>
      <c r="N235" s="72">
        <v>0</v>
      </c>
      <c r="O235" s="72">
        <v>24</v>
      </c>
      <c r="P235" s="74">
        <v>24</v>
      </c>
      <c r="Q235" s="72">
        <v>24</v>
      </c>
      <c r="R235" s="72">
        <v>24</v>
      </c>
      <c r="S235" s="72">
        <v>24</v>
      </c>
      <c r="T235" s="72">
        <v>2</v>
      </c>
      <c r="U235" s="72">
        <v>2</v>
      </c>
      <c r="V235" s="72">
        <v>24</v>
      </c>
      <c r="W235" s="74">
        <v>24</v>
      </c>
      <c r="X235" s="72">
        <v>24</v>
      </c>
      <c r="Y235" s="72">
        <v>24</v>
      </c>
      <c r="Z235" s="72">
        <v>24</v>
      </c>
      <c r="AA235" s="72">
        <v>24</v>
      </c>
      <c r="AB235" s="72">
        <v>24</v>
      </c>
      <c r="AC235" s="72">
        <v>24</v>
      </c>
      <c r="AD235" s="72">
        <v>24</v>
      </c>
      <c r="AE235" s="72">
        <v>24</v>
      </c>
      <c r="AF235" s="72">
        <v>24</v>
      </c>
      <c r="AG235" s="72">
        <v>24</v>
      </c>
      <c r="AH235" s="72">
        <v>12</v>
      </c>
      <c r="AI235" s="72">
        <v>24</v>
      </c>
      <c r="AJ235" s="72">
        <v>2</v>
      </c>
      <c r="AK235" s="72">
        <v>24</v>
      </c>
      <c r="AL235" s="72">
        <v>24</v>
      </c>
      <c r="AM235" s="72">
        <v>24</v>
      </c>
      <c r="AN235" s="72">
        <v>24</v>
      </c>
      <c r="AO235" s="72">
        <v>24</v>
      </c>
      <c r="AP235" s="72">
        <v>2</v>
      </c>
      <c r="AQ235" s="72">
        <v>24</v>
      </c>
      <c r="AR235" s="72">
        <v>24</v>
      </c>
      <c r="AS235" s="72">
        <v>24</v>
      </c>
      <c r="AT235" s="74">
        <v>24</v>
      </c>
      <c r="AU235" s="72">
        <v>24</v>
      </c>
    </row>
    <row r="236" spans="1:47" s="18" customFormat="1" x14ac:dyDescent="0.2">
      <c r="A236" s="72" t="s">
        <v>404</v>
      </c>
      <c r="B236" s="72" t="s">
        <v>285</v>
      </c>
      <c r="C236" s="72" t="s">
        <v>284</v>
      </c>
      <c r="D236" s="72"/>
      <c r="E236" s="72"/>
      <c r="F236" s="72">
        <v>18</v>
      </c>
      <c r="G236" s="72">
        <v>18</v>
      </c>
      <c r="H236" s="72">
        <v>18</v>
      </c>
      <c r="I236" s="72">
        <v>9</v>
      </c>
      <c r="J236" s="72">
        <v>18</v>
      </c>
      <c r="K236" s="72">
        <v>18</v>
      </c>
      <c r="L236" s="72">
        <v>18</v>
      </c>
      <c r="M236" s="74">
        <v>18</v>
      </c>
      <c r="N236" s="72">
        <v>0</v>
      </c>
      <c r="O236" s="72">
        <v>18</v>
      </c>
      <c r="P236" s="74">
        <v>18</v>
      </c>
      <c r="Q236" s="72">
        <v>10</v>
      </c>
      <c r="R236" s="72">
        <v>18</v>
      </c>
      <c r="S236" s="72">
        <v>18</v>
      </c>
      <c r="T236" s="72">
        <v>18</v>
      </c>
      <c r="U236" s="72">
        <v>18</v>
      </c>
      <c r="V236" s="72">
        <v>18</v>
      </c>
      <c r="W236" s="74">
        <v>18</v>
      </c>
      <c r="X236" s="72">
        <v>18</v>
      </c>
      <c r="Y236" s="72">
        <v>18</v>
      </c>
      <c r="Z236" s="72">
        <v>18</v>
      </c>
      <c r="AA236" s="72">
        <v>18</v>
      </c>
      <c r="AB236" s="72">
        <v>9</v>
      </c>
      <c r="AC236" s="72">
        <v>10</v>
      </c>
      <c r="AD236" s="72">
        <v>18</v>
      </c>
      <c r="AE236" s="72">
        <v>18</v>
      </c>
      <c r="AF236" s="72">
        <v>18</v>
      </c>
      <c r="AG236" s="72">
        <v>18</v>
      </c>
      <c r="AH236" s="72">
        <v>10</v>
      </c>
      <c r="AI236" s="72">
        <v>8</v>
      </c>
      <c r="AJ236" s="72">
        <v>18</v>
      </c>
      <c r="AK236" s="72">
        <v>18</v>
      </c>
      <c r="AL236" s="72">
        <v>18</v>
      </c>
      <c r="AM236" s="72">
        <v>18</v>
      </c>
      <c r="AN236" s="72">
        <v>18</v>
      </c>
      <c r="AO236" s="72">
        <v>18</v>
      </c>
      <c r="AP236" s="72">
        <v>18</v>
      </c>
      <c r="AQ236" s="72">
        <v>4</v>
      </c>
      <c r="AR236" s="72">
        <v>18</v>
      </c>
      <c r="AS236" s="72">
        <v>18</v>
      </c>
      <c r="AT236" s="74">
        <v>18</v>
      </c>
      <c r="AU236" s="72">
        <v>4</v>
      </c>
    </row>
    <row r="237" spans="1:47" s="18" customFormat="1" x14ac:dyDescent="0.2">
      <c r="A237" s="72" t="s">
        <v>205</v>
      </c>
      <c r="B237" s="72" t="s">
        <v>287</v>
      </c>
      <c r="C237" s="72"/>
      <c r="D237" s="72"/>
      <c r="E237" s="72"/>
      <c r="F237" s="72">
        <v>4</v>
      </c>
      <c r="G237" s="72">
        <v>4</v>
      </c>
      <c r="H237" s="72">
        <v>4</v>
      </c>
      <c r="I237" s="72">
        <v>2</v>
      </c>
      <c r="J237" s="72">
        <v>4</v>
      </c>
      <c r="K237" s="72">
        <v>4</v>
      </c>
      <c r="L237" s="72">
        <v>4</v>
      </c>
      <c r="M237" s="74">
        <v>4</v>
      </c>
      <c r="N237" s="72">
        <v>2</v>
      </c>
      <c r="O237" s="72">
        <v>4</v>
      </c>
      <c r="P237" s="74">
        <v>4</v>
      </c>
      <c r="Q237" s="72">
        <v>4</v>
      </c>
      <c r="R237" s="72">
        <v>4</v>
      </c>
      <c r="S237" s="72">
        <v>4</v>
      </c>
      <c r="T237" s="72">
        <v>2</v>
      </c>
      <c r="U237" s="72">
        <v>2</v>
      </c>
      <c r="V237" s="72">
        <v>4</v>
      </c>
      <c r="W237" s="74">
        <v>4</v>
      </c>
      <c r="X237" s="72">
        <v>4</v>
      </c>
      <c r="Y237" s="72">
        <v>2</v>
      </c>
      <c r="Z237" s="72">
        <v>4</v>
      </c>
      <c r="AA237" s="72">
        <v>4</v>
      </c>
      <c r="AB237" s="72">
        <v>2</v>
      </c>
      <c r="AC237" s="72">
        <v>4</v>
      </c>
      <c r="AD237" s="72">
        <v>4</v>
      </c>
      <c r="AE237" s="72">
        <v>4</v>
      </c>
      <c r="AF237" s="72">
        <v>4</v>
      </c>
      <c r="AG237" s="72">
        <v>4</v>
      </c>
      <c r="AH237" s="72">
        <v>4</v>
      </c>
      <c r="AI237" s="72">
        <v>2</v>
      </c>
      <c r="AJ237" s="72">
        <v>2</v>
      </c>
      <c r="AK237" s="72">
        <v>4</v>
      </c>
      <c r="AL237" s="72">
        <v>4</v>
      </c>
      <c r="AM237" s="72">
        <v>4</v>
      </c>
      <c r="AN237" s="72">
        <v>4</v>
      </c>
      <c r="AO237" s="72">
        <v>2</v>
      </c>
      <c r="AP237" s="72">
        <v>2</v>
      </c>
      <c r="AQ237" s="72">
        <v>2</v>
      </c>
      <c r="AR237" s="72">
        <v>4</v>
      </c>
      <c r="AS237" s="72">
        <v>4</v>
      </c>
      <c r="AT237" s="74">
        <v>4</v>
      </c>
      <c r="AU237" s="72">
        <v>2</v>
      </c>
    </row>
    <row r="238" spans="1:47" s="18" customFormat="1" ht="13.5" customHeight="1" x14ac:dyDescent="0.2">
      <c r="A238" s="50" t="s">
        <v>447</v>
      </c>
      <c r="B238" s="49" t="s">
        <v>253</v>
      </c>
      <c r="C238" s="49"/>
      <c r="D238" s="49"/>
      <c r="E238" s="49"/>
      <c r="F238" s="49">
        <v>9</v>
      </c>
      <c r="G238" s="49">
        <v>9</v>
      </c>
      <c r="H238" s="49">
        <v>3</v>
      </c>
      <c r="I238" s="49">
        <v>3</v>
      </c>
      <c r="J238" s="49">
        <v>30</v>
      </c>
      <c r="K238" s="49">
        <v>18</v>
      </c>
      <c r="L238" s="49">
        <v>18</v>
      </c>
      <c r="M238" s="73">
        <v>18</v>
      </c>
      <c r="N238" s="49">
        <v>9</v>
      </c>
      <c r="O238" s="49">
        <v>9</v>
      </c>
      <c r="P238" s="73">
        <v>9</v>
      </c>
      <c r="Q238" s="49">
        <v>9</v>
      </c>
      <c r="R238" s="49">
        <v>18</v>
      </c>
      <c r="S238" s="49">
        <v>18</v>
      </c>
      <c r="T238" s="49">
        <v>15</v>
      </c>
      <c r="U238" s="49">
        <v>15</v>
      </c>
      <c r="V238" s="49">
        <v>18</v>
      </c>
      <c r="W238" s="73">
        <v>18</v>
      </c>
      <c r="X238" s="49">
        <v>18</v>
      </c>
      <c r="Y238" s="49">
        <v>30</v>
      </c>
      <c r="Z238" s="49">
        <v>18</v>
      </c>
      <c r="AA238" s="49">
        <v>18</v>
      </c>
      <c r="AB238" s="49">
        <v>3</v>
      </c>
      <c r="AC238" s="49">
        <v>99</v>
      </c>
      <c r="AD238" s="49">
        <v>18</v>
      </c>
      <c r="AE238" s="49">
        <v>18</v>
      </c>
      <c r="AF238" s="49">
        <v>9</v>
      </c>
      <c r="AG238" s="49">
        <v>30</v>
      </c>
      <c r="AH238" s="49">
        <v>0</v>
      </c>
      <c r="AI238" s="49">
        <v>3</v>
      </c>
      <c r="AJ238" s="49">
        <v>15</v>
      </c>
      <c r="AK238" s="49">
        <v>18</v>
      </c>
      <c r="AL238" s="49">
        <v>9</v>
      </c>
      <c r="AM238" s="49">
        <v>9</v>
      </c>
      <c r="AN238" s="49">
        <v>9</v>
      </c>
      <c r="AO238" s="49">
        <v>3</v>
      </c>
      <c r="AP238" s="49">
        <v>15</v>
      </c>
      <c r="AQ238" s="49">
        <v>3</v>
      </c>
      <c r="AR238" s="49">
        <v>18</v>
      </c>
      <c r="AS238" s="49">
        <v>9</v>
      </c>
      <c r="AT238" s="73">
        <v>18</v>
      </c>
      <c r="AU238" s="49">
        <v>3</v>
      </c>
    </row>
    <row r="239" spans="1:47" s="18" customFormat="1" x14ac:dyDescent="0.2">
      <c r="A239" s="72" t="s">
        <v>369</v>
      </c>
      <c r="B239" s="72" t="s">
        <v>292</v>
      </c>
      <c r="C239" s="72" t="s">
        <v>316</v>
      </c>
      <c r="D239" s="72"/>
      <c r="E239" s="72"/>
      <c r="F239" s="72">
        <v>18</v>
      </c>
      <c r="G239" s="72">
        <v>24</v>
      </c>
      <c r="H239" s="72">
        <v>0</v>
      </c>
      <c r="I239" s="72">
        <v>4</v>
      </c>
      <c r="J239" s="72">
        <v>24</v>
      </c>
      <c r="K239" s="72">
        <v>9</v>
      </c>
      <c r="L239" s="72">
        <v>24</v>
      </c>
      <c r="M239" s="74">
        <v>24</v>
      </c>
      <c r="N239" s="72">
        <v>4</v>
      </c>
      <c r="O239" s="72">
        <v>24</v>
      </c>
      <c r="P239" s="74">
        <v>24</v>
      </c>
      <c r="Q239" s="72">
        <v>18</v>
      </c>
      <c r="R239" s="72">
        <v>9</v>
      </c>
      <c r="S239" s="72">
        <v>9</v>
      </c>
      <c r="T239" s="72">
        <v>4</v>
      </c>
      <c r="U239" s="72">
        <v>4</v>
      </c>
      <c r="V239" s="72">
        <v>24</v>
      </c>
      <c r="W239" s="74">
        <v>9</v>
      </c>
      <c r="X239" s="72">
        <v>18</v>
      </c>
      <c r="Y239" s="72">
        <v>4</v>
      </c>
      <c r="Z239" s="72">
        <v>9</v>
      </c>
      <c r="AA239" s="72">
        <v>9</v>
      </c>
      <c r="AB239" s="72">
        <v>4</v>
      </c>
      <c r="AC239" s="72">
        <v>18</v>
      </c>
      <c r="AD239" s="72">
        <v>24</v>
      </c>
      <c r="AE239" s="72">
        <v>9</v>
      </c>
      <c r="AF239" s="72">
        <v>24</v>
      </c>
      <c r="AG239" s="72">
        <v>18</v>
      </c>
      <c r="AH239" s="72">
        <v>18</v>
      </c>
      <c r="AI239" s="72">
        <v>0</v>
      </c>
      <c r="AJ239" s="72">
        <v>4</v>
      </c>
      <c r="AK239" s="72">
        <v>18</v>
      </c>
      <c r="AL239" s="72">
        <v>18</v>
      </c>
      <c r="AM239" s="72">
        <v>24</v>
      </c>
      <c r="AN239" s="72">
        <v>24</v>
      </c>
      <c r="AO239" s="72">
        <v>0</v>
      </c>
      <c r="AP239" s="72">
        <v>24</v>
      </c>
      <c r="AQ239" s="72">
        <v>4</v>
      </c>
      <c r="AR239" s="72">
        <v>24</v>
      </c>
      <c r="AS239" s="72">
        <v>24</v>
      </c>
      <c r="AT239" s="74">
        <v>9</v>
      </c>
      <c r="AU239" s="72">
        <v>0</v>
      </c>
    </row>
    <row r="240" spans="1:47" s="18" customFormat="1" x14ac:dyDescent="0.2">
      <c r="A240" s="72" t="s">
        <v>370</v>
      </c>
      <c r="B240" s="72" t="s">
        <v>242</v>
      </c>
      <c r="C240" s="72" t="s">
        <v>300</v>
      </c>
      <c r="D240" s="72"/>
      <c r="E240" s="72"/>
      <c r="F240" s="72">
        <v>3</v>
      </c>
      <c r="G240" s="72">
        <v>3</v>
      </c>
      <c r="H240" s="72">
        <v>3</v>
      </c>
      <c r="I240" s="72">
        <v>4</v>
      </c>
      <c r="J240" s="72">
        <v>18</v>
      </c>
      <c r="K240" s="72">
        <v>18</v>
      </c>
      <c r="L240" s="72">
        <v>18</v>
      </c>
      <c r="M240" s="74">
        <v>18</v>
      </c>
      <c r="N240" s="72">
        <v>8.5</v>
      </c>
      <c r="O240" s="72">
        <v>0</v>
      </c>
      <c r="P240" s="74">
        <v>3</v>
      </c>
      <c r="Q240" s="72">
        <v>0</v>
      </c>
      <c r="R240" s="72">
        <v>18</v>
      </c>
      <c r="S240" s="72">
        <v>18</v>
      </c>
      <c r="T240" s="72">
        <v>9</v>
      </c>
      <c r="U240" s="72">
        <v>9</v>
      </c>
      <c r="V240" s="72">
        <v>18</v>
      </c>
      <c r="W240" s="74">
        <v>18</v>
      </c>
      <c r="X240" s="72">
        <v>18</v>
      </c>
      <c r="Y240" s="72">
        <v>18</v>
      </c>
      <c r="Z240" s="72">
        <v>18</v>
      </c>
      <c r="AA240" s="72">
        <v>18</v>
      </c>
      <c r="AB240" s="72">
        <v>9</v>
      </c>
      <c r="AC240" s="72">
        <v>18</v>
      </c>
      <c r="AD240" s="72">
        <v>18</v>
      </c>
      <c r="AE240" s="72">
        <v>18</v>
      </c>
      <c r="AF240" s="72">
        <v>3</v>
      </c>
      <c r="AG240" s="72">
        <v>18</v>
      </c>
      <c r="AH240" s="72">
        <v>0</v>
      </c>
      <c r="AI240" s="72">
        <v>3</v>
      </c>
      <c r="AJ240" s="72">
        <v>9</v>
      </c>
      <c r="AK240" s="72">
        <v>18</v>
      </c>
      <c r="AL240" s="72">
        <v>9</v>
      </c>
      <c r="AM240" s="72">
        <v>3</v>
      </c>
      <c r="AN240" s="72">
        <v>3</v>
      </c>
      <c r="AO240" s="72">
        <v>3</v>
      </c>
      <c r="AP240" s="72">
        <v>9</v>
      </c>
      <c r="AQ240" s="72">
        <v>3</v>
      </c>
      <c r="AR240" s="72">
        <v>18</v>
      </c>
      <c r="AS240" s="72">
        <v>3</v>
      </c>
      <c r="AT240" s="74">
        <v>18</v>
      </c>
      <c r="AU240" s="72">
        <v>3</v>
      </c>
    </row>
    <row r="241" spans="1:47" s="18" customFormat="1" x14ac:dyDescent="0.2">
      <c r="A241" s="71" t="s">
        <v>448</v>
      </c>
      <c r="B241" s="72" t="s">
        <v>256</v>
      </c>
      <c r="C241" s="72"/>
      <c r="D241" s="72"/>
      <c r="E241" s="72"/>
      <c r="F241" s="72">
        <v>0</v>
      </c>
      <c r="G241" s="72">
        <v>0</v>
      </c>
      <c r="H241" s="72">
        <v>0</v>
      </c>
      <c r="I241" s="72">
        <v>0</v>
      </c>
      <c r="J241" s="72">
        <v>0</v>
      </c>
      <c r="K241" s="72">
        <v>0</v>
      </c>
      <c r="L241" s="72">
        <v>0</v>
      </c>
      <c r="M241" s="74">
        <v>0</v>
      </c>
      <c r="N241" s="72">
        <v>0</v>
      </c>
      <c r="O241" s="72">
        <v>0</v>
      </c>
      <c r="P241" s="74">
        <v>0</v>
      </c>
      <c r="Q241" s="72">
        <v>0</v>
      </c>
      <c r="R241" s="72">
        <v>0</v>
      </c>
      <c r="S241" s="72">
        <v>0</v>
      </c>
      <c r="T241" s="72">
        <v>0</v>
      </c>
      <c r="U241" s="72">
        <v>0</v>
      </c>
      <c r="V241" s="72">
        <v>0</v>
      </c>
      <c r="W241" s="74">
        <v>0</v>
      </c>
      <c r="X241" s="72">
        <v>0</v>
      </c>
      <c r="Y241" s="72">
        <v>0</v>
      </c>
      <c r="Z241" s="72">
        <v>0</v>
      </c>
      <c r="AA241" s="72">
        <v>0</v>
      </c>
      <c r="AB241" s="72">
        <v>0</v>
      </c>
      <c r="AC241" s="72">
        <v>0</v>
      </c>
      <c r="AD241" s="72">
        <v>0</v>
      </c>
      <c r="AE241" s="72">
        <v>0</v>
      </c>
      <c r="AF241" s="72">
        <v>0</v>
      </c>
      <c r="AG241" s="72">
        <v>0</v>
      </c>
      <c r="AH241" s="72">
        <v>0</v>
      </c>
      <c r="AI241" s="72">
        <v>0</v>
      </c>
      <c r="AJ241" s="72">
        <v>0</v>
      </c>
      <c r="AK241" s="72">
        <v>0</v>
      </c>
      <c r="AL241" s="72">
        <v>0</v>
      </c>
      <c r="AM241" s="72">
        <v>0</v>
      </c>
      <c r="AN241" s="72">
        <v>0</v>
      </c>
      <c r="AO241" s="72">
        <v>0</v>
      </c>
      <c r="AP241" s="72">
        <v>0</v>
      </c>
      <c r="AQ241" s="72">
        <v>0</v>
      </c>
      <c r="AR241" s="72">
        <v>0</v>
      </c>
      <c r="AS241" s="72">
        <v>0</v>
      </c>
      <c r="AT241" s="74">
        <v>0</v>
      </c>
      <c r="AU241" s="72">
        <v>0</v>
      </c>
    </row>
    <row r="242" spans="1:47" s="18" customFormat="1" x14ac:dyDescent="0.2">
      <c r="A242" s="50" t="s">
        <v>449</v>
      </c>
      <c r="B242" s="49" t="s">
        <v>245</v>
      </c>
      <c r="C242" s="49"/>
      <c r="D242" s="49"/>
      <c r="E242" s="49"/>
      <c r="F242" s="49">
        <v>12</v>
      </c>
      <c r="G242" s="49">
        <v>12</v>
      </c>
      <c r="H242" s="49">
        <v>12</v>
      </c>
      <c r="I242" s="49">
        <v>12</v>
      </c>
      <c r="J242" s="49">
        <v>12</v>
      </c>
      <c r="K242" s="49">
        <v>12</v>
      </c>
      <c r="L242" s="49">
        <v>12</v>
      </c>
      <c r="M242" s="73">
        <v>12</v>
      </c>
      <c r="N242" s="49">
        <v>12</v>
      </c>
      <c r="O242" s="49">
        <v>12</v>
      </c>
      <c r="P242" s="73">
        <v>12</v>
      </c>
      <c r="Q242" s="49">
        <v>12</v>
      </c>
      <c r="R242" s="49">
        <v>12</v>
      </c>
      <c r="S242" s="49">
        <v>12</v>
      </c>
      <c r="T242" s="49">
        <v>12</v>
      </c>
      <c r="U242" s="49">
        <v>12</v>
      </c>
      <c r="V242" s="49">
        <v>12</v>
      </c>
      <c r="W242" s="73">
        <v>12</v>
      </c>
      <c r="X242" s="49">
        <v>12</v>
      </c>
      <c r="Y242" s="49">
        <v>12</v>
      </c>
      <c r="Z242" s="49">
        <v>12</v>
      </c>
      <c r="AA242" s="49">
        <v>12</v>
      </c>
      <c r="AB242" s="49">
        <v>12</v>
      </c>
      <c r="AC242" s="49">
        <v>12</v>
      </c>
      <c r="AD242" s="49">
        <v>12</v>
      </c>
      <c r="AE242" s="49">
        <v>12</v>
      </c>
      <c r="AF242" s="49">
        <v>12</v>
      </c>
      <c r="AG242" s="49">
        <v>12</v>
      </c>
      <c r="AH242" s="49">
        <v>0</v>
      </c>
      <c r="AI242" s="49">
        <v>12</v>
      </c>
      <c r="AJ242" s="49">
        <v>12</v>
      </c>
      <c r="AK242" s="49">
        <v>12</v>
      </c>
      <c r="AL242" s="49">
        <v>12</v>
      </c>
      <c r="AM242" s="49">
        <v>12</v>
      </c>
      <c r="AN242" s="49">
        <v>12</v>
      </c>
      <c r="AO242" s="49">
        <v>12</v>
      </c>
      <c r="AP242" s="49">
        <v>12</v>
      </c>
      <c r="AQ242" s="49">
        <v>12</v>
      </c>
      <c r="AR242" s="49">
        <v>12</v>
      </c>
      <c r="AS242" s="49">
        <v>12</v>
      </c>
      <c r="AT242" s="73">
        <v>12</v>
      </c>
      <c r="AU242" s="49">
        <v>12</v>
      </c>
    </row>
    <row r="243" spans="1:47" s="18" customFormat="1" x14ac:dyDescent="0.2">
      <c r="A243" s="49" t="s">
        <v>225</v>
      </c>
      <c r="B243" s="49" t="s">
        <v>245</v>
      </c>
      <c r="C243" s="49" t="s">
        <v>335</v>
      </c>
      <c r="D243" s="49"/>
      <c r="E243" s="49"/>
      <c r="F243" s="49">
        <v>18</v>
      </c>
      <c r="G243" s="49">
        <v>18</v>
      </c>
      <c r="H243" s="49">
        <v>12</v>
      </c>
      <c r="I243" s="49">
        <v>16</v>
      </c>
      <c r="J243" s="49">
        <v>16</v>
      </c>
      <c r="K243" s="49">
        <v>24</v>
      </c>
      <c r="L243" s="49">
        <v>18</v>
      </c>
      <c r="M243" s="73">
        <v>18</v>
      </c>
      <c r="N243" s="49">
        <v>10</v>
      </c>
      <c r="O243" s="49">
        <v>18</v>
      </c>
      <c r="P243" s="73">
        <v>18</v>
      </c>
      <c r="Q243" s="49">
        <v>18</v>
      </c>
      <c r="R243" s="49">
        <v>24</v>
      </c>
      <c r="S243" s="49">
        <v>18</v>
      </c>
      <c r="T243" s="49">
        <v>10</v>
      </c>
      <c r="U243" s="49">
        <v>10</v>
      </c>
      <c r="V243" s="49">
        <v>18</v>
      </c>
      <c r="W243" s="73">
        <v>24</v>
      </c>
      <c r="X243" s="49">
        <v>18</v>
      </c>
      <c r="Y243" s="49">
        <v>16</v>
      </c>
      <c r="Z243" s="49">
        <v>24</v>
      </c>
      <c r="AA243" s="49">
        <v>24</v>
      </c>
      <c r="AB243" s="49">
        <v>16</v>
      </c>
      <c r="AC243" s="49">
        <v>18</v>
      </c>
      <c r="AD243" s="49">
        <v>24</v>
      </c>
      <c r="AE243" s="49">
        <v>24</v>
      </c>
      <c r="AF243" s="49">
        <v>18</v>
      </c>
      <c r="AG243" s="49">
        <v>18</v>
      </c>
      <c r="AH243" s="49">
        <v>0</v>
      </c>
      <c r="AI243" s="49">
        <v>12</v>
      </c>
      <c r="AJ243" s="49">
        <v>10</v>
      </c>
      <c r="AK243" s="49">
        <v>24</v>
      </c>
      <c r="AL243" s="49">
        <v>18</v>
      </c>
      <c r="AM243" s="49">
        <v>18</v>
      </c>
      <c r="AN243" s="49">
        <v>18</v>
      </c>
      <c r="AO243" s="49">
        <v>12</v>
      </c>
      <c r="AP243" s="49">
        <v>10</v>
      </c>
      <c r="AQ243" s="49">
        <v>12</v>
      </c>
      <c r="AR243" s="49">
        <v>24</v>
      </c>
      <c r="AS243" s="49">
        <v>18</v>
      </c>
      <c r="AT243" s="73">
        <v>24</v>
      </c>
      <c r="AU243" s="49">
        <v>12</v>
      </c>
    </row>
    <row r="244" spans="1:47" s="18" customFormat="1" x14ac:dyDescent="0.2">
      <c r="A244" s="71" t="s">
        <v>189</v>
      </c>
      <c r="B244" s="72" t="s">
        <v>276</v>
      </c>
      <c r="C244" s="72"/>
      <c r="D244" s="72"/>
      <c r="E244" s="72"/>
      <c r="F244" s="72">
        <v>24</v>
      </c>
      <c r="G244" s="72">
        <v>24</v>
      </c>
      <c r="H244" s="72">
        <v>4</v>
      </c>
      <c r="I244" s="72">
        <v>24</v>
      </c>
      <c r="J244" s="72">
        <v>24</v>
      </c>
      <c r="K244" s="72">
        <v>24</v>
      </c>
      <c r="L244" s="72">
        <v>24</v>
      </c>
      <c r="M244" s="74">
        <v>24</v>
      </c>
      <c r="N244" s="72">
        <v>0</v>
      </c>
      <c r="O244" s="72">
        <v>24</v>
      </c>
      <c r="P244" s="74">
        <v>24</v>
      </c>
      <c r="Q244" s="72">
        <v>24</v>
      </c>
      <c r="R244" s="72">
        <v>24</v>
      </c>
      <c r="S244" s="72">
        <v>24</v>
      </c>
      <c r="T244" s="72">
        <v>12</v>
      </c>
      <c r="U244" s="72">
        <v>12</v>
      </c>
      <c r="V244" s="72">
        <v>24</v>
      </c>
      <c r="W244" s="74">
        <v>24</v>
      </c>
      <c r="X244" s="72">
        <v>24</v>
      </c>
      <c r="Y244" s="72">
        <v>24</v>
      </c>
      <c r="Z244" s="72">
        <v>24</v>
      </c>
      <c r="AA244" s="72">
        <v>24</v>
      </c>
      <c r="AB244" s="72">
        <v>24</v>
      </c>
      <c r="AC244" s="72">
        <v>24</v>
      </c>
      <c r="AD244" s="72">
        <v>24</v>
      </c>
      <c r="AE244" s="72">
        <v>24</v>
      </c>
      <c r="AF244" s="72">
        <v>24</v>
      </c>
      <c r="AG244" s="72">
        <v>24</v>
      </c>
      <c r="AH244" s="72">
        <v>12</v>
      </c>
      <c r="AI244" s="72">
        <v>4</v>
      </c>
      <c r="AJ244" s="72">
        <v>12</v>
      </c>
      <c r="AK244" s="72">
        <v>24</v>
      </c>
      <c r="AL244" s="72">
        <v>24</v>
      </c>
      <c r="AM244" s="72">
        <v>24</v>
      </c>
      <c r="AN244" s="72">
        <v>24</v>
      </c>
      <c r="AO244" s="72">
        <v>4</v>
      </c>
      <c r="AP244" s="72">
        <v>12</v>
      </c>
      <c r="AQ244" s="72">
        <v>4</v>
      </c>
      <c r="AR244" s="72">
        <v>24</v>
      </c>
      <c r="AS244" s="72">
        <v>24</v>
      </c>
      <c r="AT244" s="74">
        <v>24</v>
      </c>
      <c r="AU244" s="72">
        <v>4</v>
      </c>
    </row>
    <row r="245" spans="1:47" s="18" customFormat="1" x14ac:dyDescent="0.2">
      <c r="A245" s="72" t="s">
        <v>278</v>
      </c>
      <c r="B245" s="72" t="s">
        <v>276</v>
      </c>
      <c r="C245" s="72" t="s">
        <v>274</v>
      </c>
      <c r="D245" s="72"/>
      <c r="E245" s="72"/>
      <c r="F245" s="72">
        <v>24</v>
      </c>
      <c r="G245" s="72">
        <v>24</v>
      </c>
      <c r="H245" s="72">
        <v>24</v>
      </c>
      <c r="I245" s="72">
        <v>24</v>
      </c>
      <c r="J245" s="72">
        <v>24</v>
      </c>
      <c r="K245" s="72">
        <v>24</v>
      </c>
      <c r="L245" s="72">
        <v>24</v>
      </c>
      <c r="M245" s="74">
        <v>24</v>
      </c>
      <c r="N245" s="72">
        <v>0</v>
      </c>
      <c r="O245" s="72">
        <v>24</v>
      </c>
      <c r="P245" s="74">
        <v>24</v>
      </c>
      <c r="Q245" s="72">
        <v>24</v>
      </c>
      <c r="R245" s="72">
        <v>24</v>
      </c>
      <c r="S245" s="72">
        <v>24</v>
      </c>
      <c r="T245" s="72">
        <v>12</v>
      </c>
      <c r="U245" s="72">
        <v>12</v>
      </c>
      <c r="V245" s="72">
        <v>24</v>
      </c>
      <c r="W245" s="74">
        <v>24</v>
      </c>
      <c r="X245" s="72">
        <v>24</v>
      </c>
      <c r="Y245" s="72">
        <v>24</v>
      </c>
      <c r="Z245" s="72">
        <v>24</v>
      </c>
      <c r="AA245" s="72">
        <v>24</v>
      </c>
      <c r="AB245" s="72">
        <v>24</v>
      </c>
      <c r="AC245" s="72">
        <v>24</v>
      </c>
      <c r="AD245" s="72">
        <v>24</v>
      </c>
      <c r="AE245" s="72">
        <v>24</v>
      </c>
      <c r="AF245" s="72">
        <v>24</v>
      </c>
      <c r="AG245" s="72">
        <v>24</v>
      </c>
      <c r="AH245" s="72">
        <v>12</v>
      </c>
      <c r="AI245" s="72">
        <v>24</v>
      </c>
      <c r="AJ245" s="72">
        <v>12</v>
      </c>
      <c r="AK245" s="72">
        <v>24</v>
      </c>
      <c r="AL245" s="72">
        <v>24</v>
      </c>
      <c r="AM245" s="72">
        <v>24</v>
      </c>
      <c r="AN245" s="72">
        <v>24</v>
      </c>
      <c r="AO245" s="72">
        <v>24</v>
      </c>
      <c r="AP245" s="72">
        <v>12</v>
      </c>
      <c r="AQ245" s="72">
        <v>24</v>
      </c>
      <c r="AR245" s="72">
        <v>24</v>
      </c>
      <c r="AS245" s="72">
        <v>24</v>
      </c>
      <c r="AT245" s="74">
        <v>24</v>
      </c>
      <c r="AU245" s="72">
        <v>24</v>
      </c>
    </row>
    <row r="246" spans="1:47" s="18" customFormat="1" x14ac:dyDescent="0.2">
      <c r="A246" s="72" t="s">
        <v>405</v>
      </c>
      <c r="B246" s="72" t="s">
        <v>323</v>
      </c>
      <c r="C246" s="72" t="s">
        <v>287</v>
      </c>
      <c r="D246" s="72"/>
      <c r="E246" s="72"/>
      <c r="F246" s="72">
        <v>4</v>
      </c>
      <c r="G246" s="72">
        <v>4</v>
      </c>
      <c r="H246" s="72">
        <v>4</v>
      </c>
      <c r="I246" s="72">
        <v>2</v>
      </c>
      <c r="J246" s="72">
        <v>4</v>
      </c>
      <c r="K246" s="72">
        <v>4</v>
      </c>
      <c r="L246" s="72">
        <v>4</v>
      </c>
      <c r="M246" s="74">
        <v>4</v>
      </c>
      <c r="N246" s="72">
        <v>2</v>
      </c>
      <c r="O246" s="72">
        <v>4</v>
      </c>
      <c r="P246" s="74">
        <v>4</v>
      </c>
      <c r="Q246" s="72">
        <v>4</v>
      </c>
      <c r="R246" s="72">
        <v>4</v>
      </c>
      <c r="S246" s="72">
        <v>4</v>
      </c>
      <c r="T246" s="72">
        <v>2</v>
      </c>
      <c r="U246" s="72">
        <v>2</v>
      </c>
      <c r="V246" s="72">
        <v>4</v>
      </c>
      <c r="W246" s="74">
        <v>4</v>
      </c>
      <c r="X246" s="72">
        <v>4</v>
      </c>
      <c r="Y246" s="72">
        <v>2</v>
      </c>
      <c r="Z246" s="72">
        <v>4</v>
      </c>
      <c r="AA246" s="72">
        <v>4</v>
      </c>
      <c r="AB246" s="72">
        <v>2</v>
      </c>
      <c r="AC246" s="72">
        <v>4</v>
      </c>
      <c r="AD246" s="72">
        <v>4</v>
      </c>
      <c r="AE246" s="72">
        <v>4</v>
      </c>
      <c r="AF246" s="72">
        <v>4</v>
      </c>
      <c r="AG246" s="72">
        <v>4</v>
      </c>
      <c r="AH246" s="72">
        <v>4</v>
      </c>
      <c r="AI246" s="72">
        <v>2</v>
      </c>
      <c r="AJ246" s="72">
        <v>2</v>
      </c>
      <c r="AK246" s="72">
        <v>4</v>
      </c>
      <c r="AL246" s="72">
        <v>4</v>
      </c>
      <c r="AM246" s="72">
        <v>4</v>
      </c>
      <c r="AN246" s="72">
        <v>4</v>
      </c>
      <c r="AO246" s="72">
        <v>2</v>
      </c>
      <c r="AP246" s="72">
        <v>2</v>
      </c>
      <c r="AQ246" s="72">
        <v>2</v>
      </c>
      <c r="AR246" s="72">
        <v>4</v>
      </c>
      <c r="AS246" s="72">
        <v>4</v>
      </c>
      <c r="AT246" s="74">
        <v>4</v>
      </c>
      <c r="AU246" s="72">
        <v>2</v>
      </c>
    </row>
    <row r="247" spans="1:47" s="18" customFormat="1" x14ac:dyDescent="0.2">
      <c r="A247" s="72" t="s">
        <v>206</v>
      </c>
      <c r="B247" s="72" t="s">
        <v>318</v>
      </c>
      <c r="C247" s="72" t="s">
        <v>327</v>
      </c>
      <c r="D247" s="72"/>
      <c r="E247" s="72"/>
      <c r="F247" s="72">
        <v>10.5</v>
      </c>
      <c r="G247" s="72">
        <v>10.5</v>
      </c>
      <c r="H247" s="72">
        <v>0</v>
      </c>
      <c r="I247" s="72">
        <v>0</v>
      </c>
      <c r="J247" s="72">
        <v>18</v>
      </c>
      <c r="K247" s="72">
        <v>10.5</v>
      </c>
      <c r="L247" s="72">
        <v>18</v>
      </c>
      <c r="M247" s="74">
        <v>18</v>
      </c>
      <c r="N247" s="72">
        <v>0</v>
      </c>
      <c r="O247" s="72">
        <v>10.5</v>
      </c>
      <c r="P247" s="74">
        <v>10.5</v>
      </c>
      <c r="Q247" s="72">
        <v>10.5</v>
      </c>
      <c r="R247" s="72">
        <v>10.5</v>
      </c>
      <c r="S247" s="72">
        <v>18</v>
      </c>
      <c r="T247" s="72">
        <v>10.5</v>
      </c>
      <c r="U247" s="72">
        <v>10.5</v>
      </c>
      <c r="V247" s="72">
        <v>18</v>
      </c>
      <c r="W247" s="74">
        <v>10.5</v>
      </c>
      <c r="X247" s="72">
        <v>18</v>
      </c>
      <c r="Y247" s="72">
        <v>18</v>
      </c>
      <c r="Z247" s="72">
        <v>10.5</v>
      </c>
      <c r="AA247" s="72">
        <v>10.5</v>
      </c>
      <c r="AB247" s="72">
        <v>0</v>
      </c>
      <c r="AC247" s="72">
        <v>18</v>
      </c>
      <c r="AD247" s="72">
        <v>10.5</v>
      </c>
      <c r="AE247" s="72">
        <v>10.5</v>
      </c>
      <c r="AF247" s="72">
        <v>10.5</v>
      </c>
      <c r="AG247" s="72">
        <v>10.5</v>
      </c>
      <c r="AH247" s="72">
        <v>10.5</v>
      </c>
      <c r="AI247" s="72">
        <v>0</v>
      </c>
      <c r="AJ247" s="72">
        <v>10.5</v>
      </c>
      <c r="AK247" s="72">
        <v>10.5</v>
      </c>
      <c r="AL247" s="72">
        <v>10.5</v>
      </c>
      <c r="AM247" s="72">
        <v>10.5</v>
      </c>
      <c r="AN247" s="72">
        <v>10.5</v>
      </c>
      <c r="AO247" s="72">
        <v>0</v>
      </c>
      <c r="AP247" s="72">
        <v>10.5</v>
      </c>
      <c r="AQ247" s="72">
        <v>0</v>
      </c>
      <c r="AR247" s="72">
        <v>10.5</v>
      </c>
      <c r="AS247" s="72">
        <v>10.5</v>
      </c>
      <c r="AT247" s="74">
        <v>10.5</v>
      </c>
      <c r="AU247" s="72">
        <v>0</v>
      </c>
    </row>
    <row r="248" spans="1:47" s="18" customFormat="1" x14ac:dyDescent="0.2">
      <c r="A248" s="49" t="s">
        <v>371</v>
      </c>
      <c r="B248" s="49" t="s">
        <v>291</v>
      </c>
      <c r="C248" s="49" t="s">
        <v>327</v>
      </c>
      <c r="D248" s="49"/>
      <c r="E248" s="49"/>
      <c r="F248" s="49">
        <v>10.5</v>
      </c>
      <c r="G248" s="49">
        <v>10.5</v>
      </c>
      <c r="H248" s="49">
        <v>1</v>
      </c>
      <c r="I248" s="49">
        <v>1</v>
      </c>
      <c r="J248" s="49">
        <v>18</v>
      </c>
      <c r="K248" s="49">
        <v>10.5</v>
      </c>
      <c r="L248" s="49">
        <v>18</v>
      </c>
      <c r="M248" s="73">
        <v>18</v>
      </c>
      <c r="N248" s="49">
        <v>1</v>
      </c>
      <c r="O248" s="49">
        <v>10.5</v>
      </c>
      <c r="P248" s="73">
        <v>10.5</v>
      </c>
      <c r="Q248" s="49">
        <v>10.5</v>
      </c>
      <c r="R248" s="49">
        <v>10.5</v>
      </c>
      <c r="S248" s="49">
        <v>10.5</v>
      </c>
      <c r="T248" s="49">
        <v>10.5</v>
      </c>
      <c r="U248" s="49">
        <v>10.5</v>
      </c>
      <c r="V248" s="49">
        <v>18</v>
      </c>
      <c r="W248" s="73">
        <v>10.5</v>
      </c>
      <c r="X248" s="49">
        <v>18</v>
      </c>
      <c r="Y248" s="49">
        <v>18</v>
      </c>
      <c r="Z248" s="49">
        <v>10.5</v>
      </c>
      <c r="AA248" s="49">
        <v>10.5</v>
      </c>
      <c r="AB248" s="49">
        <v>1</v>
      </c>
      <c r="AC248" s="49">
        <v>18</v>
      </c>
      <c r="AD248" s="49">
        <v>10.5</v>
      </c>
      <c r="AE248" s="49">
        <v>10.5</v>
      </c>
      <c r="AF248" s="49">
        <v>10.5</v>
      </c>
      <c r="AG248" s="49">
        <v>10.5</v>
      </c>
      <c r="AH248" s="49">
        <v>10.5</v>
      </c>
      <c r="AI248" s="49">
        <v>1</v>
      </c>
      <c r="AJ248" s="49">
        <v>10.5</v>
      </c>
      <c r="AK248" s="49">
        <v>10.5</v>
      </c>
      <c r="AL248" s="49">
        <v>10.5</v>
      </c>
      <c r="AM248" s="49">
        <v>10.5</v>
      </c>
      <c r="AN248" s="49">
        <v>10.5</v>
      </c>
      <c r="AO248" s="49">
        <v>1</v>
      </c>
      <c r="AP248" s="49">
        <v>10.5</v>
      </c>
      <c r="AQ248" s="49">
        <v>1</v>
      </c>
      <c r="AR248" s="49">
        <v>10.5</v>
      </c>
      <c r="AS248" s="49">
        <v>10.5</v>
      </c>
      <c r="AT248" s="73">
        <v>10.5</v>
      </c>
      <c r="AU248" s="49">
        <v>1</v>
      </c>
    </row>
    <row r="249" spans="1:47" s="18" customFormat="1" x14ac:dyDescent="0.2">
      <c r="A249" s="49" t="s">
        <v>372</v>
      </c>
      <c r="B249" s="49" t="s">
        <v>291</v>
      </c>
      <c r="C249" s="49" t="s">
        <v>300</v>
      </c>
      <c r="D249" s="49"/>
      <c r="E249" s="49"/>
      <c r="F249" s="49">
        <v>10.5</v>
      </c>
      <c r="G249" s="49">
        <v>10.5</v>
      </c>
      <c r="H249" s="49">
        <v>1</v>
      </c>
      <c r="I249" s="49">
        <v>1</v>
      </c>
      <c r="J249" s="49">
        <v>18</v>
      </c>
      <c r="K249" s="49">
        <v>10.5</v>
      </c>
      <c r="L249" s="49">
        <v>18</v>
      </c>
      <c r="M249" s="73">
        <v>18</v>
      </c>
      <c r="N249" s="49">
        <v>1</v>
      </c>
      <c r="O249" s="49">
        <v>10.5</v>
      </c>
      <c r="P249" s="73">
        <v>10.5</v>
      </c>
      <c r="Q249" s="49">
        <v>10.5</v>
      </c>
      <c r="R249" s="49">
        <v>10.5</v>
      </c>
      <c r="S249" s="49">
        <v>10.5</v>
      </c>
      <c r="T249" s="49">
        <v>10.5</v>
      </c>
      <c r="U249" s="49">
        <v>10.5</v>
      </c>
      <c r="V249" s="49">
        <v>18</v>
      </c>
      <c r="W249" s="73">
        <v>10.5</v>
      </c>
      <c r="X249" s="49">
        <v>18</v>
      </c>
      <c r="Y249" s="49">
        <v>18</v>
      </c>
      <c r="Z249" s="49">
        <v>10.5</v>
      </c>
      <c r="AA249" s="49">
        <v>10.5</v>
      </c>
      <c r="AB249" s="49">
        <v>1</v>
      </c>
      <c r="AC249" s="49">
        <v>18</v>
      </c>
      <c r="AD249" s="49">
        <v>10.5</v>
      </c>
      <c r="AE249" s="49">
        <v>10.5</v>
      </c>
      <c r="AF249" s="49">
        <v>10.5</v>
      </c>
      <c r="AG249" s="49">
        <v>10.5</v>
      </c>
      <c r="AH249" s="49">
        <v>10.5</v>
      </c>
      <c r="AI249" s="49">
        <v>1</v>
      </c>
      <c r="AJ249" s="49">
        <v>10.5</v>
      </c>
      <c r="AK249" s="49">
        <v>10.5</v>
      </c>
      <c r="AL249" s="49">
        <v>10.5</v>
      </c>
      <c r="AM249" s="49">
        <v>10.5</v>
      </c>
      <c r="AN249" s="49">
        <v>10.5</v>
      </c>
      <c r="AO249" s="49">
        <v>1</v>
      </c>
      <c r="AP249" s="49">
        <v>10.5</v>
      </c>
      <c r="AQ249" s="49">
        <v>1</v>
      </c>
      <c r="AR249" s="49">
        <v>10.5</v>
      </c>
      <c r="AS249" s="49">
        <v>10.5</v>
      </c>
      <c r="AT249" s="73">
        <v>10.5</v>
      </c>
      <c r="AU249" s="49">
        <v>1</v>
      </c>
    </row>
    <row r="250" spans="1:47" s="18" customFormat="1" x14ac:dyDescent="0.2">
      <c r="A250" s="50" t="s">
        <v>406</v>
      </c>
      <c r="B250" s="49" t="s">
        <v>249</v>
      </c>
      <c r="C250" s="49"/>
      <c r="D250" s="49"/>
      <c r="E250" s="49"/>
      <c r="F250" s="49">
        <v>12</v>
      </c>
      <c r="G250" s="49">
        <v>12</v>
      </c>
      <c r="H250" s="49">
        <v>12</v>
      </c>
      <c r="I250" s="49">
        <v>12</v>
      </c>
      <c r="J250" s="49">
        <v>12</v>
      </c>
      <c r="K250" s="49">
        <v>12</v>
      </c>
      <c r="L250" s="49">
        <v>12</v>
      </c>
      <c r="M250" s="73">
        <v>12</v>
      </c>
      <c r="N250" s="49">
        <v>0</v>
      </c>
      <c r="O250" s="49">
        <v>12</v>
      </c>
      <c r="P250" s="73">
        <v>12</v>
      </c>
      <c r="Q250" s="49">
        <v>12</v>
      </c>
      <c r="R250" s="49">
        <v>12</v>
      </c>
      <c r="S250" s="49">
        <v>12</v>
      </c>
      <c r="T250" s="49">
        <v>12</v>
      </c>
      <c r="U250" s="49">
        <v>12</v>
      </c>
      <c r="V250" s="49">
        <v>12</v>
      </c>
      <c r="W250" s="73">
        <v>12</v>
      </c>
      <c r="X250" s="49">
        <v>12</v>
      </c>
      <c r="Y250" s="49">
        <v>12</v>
      </c>
      <c r="Z250" s="49">
        <v>12</v>
      </c>
      <c r="AA250" s="49">
        <v>12</v>
      </c>
      <c r="AB250" s="49">
        <v>12</v>
      </c>
      <c r="AC250" s="49">
        <v>12</v>
      </c>
      <c r="AD250" s="49">
        <v>12</v>
      </c>
      <c r="AE250" s="49">
        <v>12</v>
      </c>
      <c r="AF250" s="49">
        <v>12</v>
      </c>
      <c r="AG250" s="49">
        <v>12</v>
      </c>
      <c r="AH250" s="49">
        <v>0</v>
      </c>
      <c r="AI250" s="49">
        <v>12</v>
      </c>
      <c r="AJ250" s="49">
        <v>12</v>
      </c>
      <c r="AK250" s="49">
        <v>12</v>
      </c>
      <c r="AL250" s="49">
        <v>12</v>
      </c>
      <c r="AM250" s="49">
        <v>12</v>
      </c>
      <c r="AN250" s="49">
        <v>12</v>
      </c>
      <c r="AO250" s="49">
        <v>12</v>
      </c>
      <c r="AP250" s="49">
        <v>12</v>
      </c>
      <c r="AQ250" s="49">
        <v>12</v>
      </c>
      <c r="AR250" s="49">
        <v>12</v>
      </c>
      <c r="AS250" s="49">
        <v>12</v>
      </c>
      <c r="AT250" s="73">
        <v>12</v>
      </c>
      <c r="AU250" s="49">
        <v>12</v>
      </c>
    </row>
    <row r="251" spans="1:47" s="18" customFormat="1" x14ac:dyDescent="0.2">
      <c r="A251" s="72" t="s">
        <v>475</v>
      </c>
      <c r="B251" s="72" t="s">
        <v>296</v>
      </c>
      <c r="C251" s="72"/>
      <c r="D251" s="72"/>
      <c r="E251" s="72"/>
      <c r="F251" s="72">
        <v>0</v>
      </c>
      <c r="G251" s="72">
        <v>0</v>
      </c>
      <c r="H251" s="72">
        <v>0</v>
      </c>
      <c r="I251" s="72">
        <v>0</v>
      </c>
      <c r="J251" s="72">
        <v>0</v>
      </c>
      <c r="K251" s="72">
        <v>0</v>
      </c>
      <c r="L251" s="72">
        <v>0</v>
      </c>
      <c r="M251" s="74">
        <v>0</v>
      </c>
      <c r="N251" s="72">
        <v>0</v>
      </c>
      <c r="O251" s="72">
        <v>0</v>
      </c>
      <c r="P251" s="74">
        <v>0</v>
      </c>
      <c r="Q251" s="72">
        <v>0</v>
      </c>
      <c r="R251" s="72">
        <v>0</v>
      </c>
      <c r="S251" s="72">
        <v>0</v>
      </c>
      <c r="T251" s="72">
        <v>0</v>
      </c>
      <c r="U251" s="72">
        <v>0</v>
      </c>
      <c r="V251" s="72">
        <v>0</v>
      </c>
      <c r="W251" s="74">
        <v>0</v>
      </c>
      <c r="X251" s="72">
        <v>0</v>
      </c>
      <c r="Y251" s="72">
        <v>0</v>
      </c>
      <c r="Z251" s="72">
        <v>0</v>
      </c>
      <c r="AA251" s="72">
        <v>0</v>
      </c>
      <c r="AB251" s="72">
        <v>0</v>
      </c>
      <c r="AC251" s="72">
        <v>0</v>
      </c>
      <c r="AD251" s="72">
        <v>0</v>
      </c>
      <c r="AE251" s="72">
        <v>0</v>
      </c>
      <c r="AF251" s="72">
        <v>0</v>
      </c>
      <c r="AG251" s="72">
        <v>0</v>
      </c>
      <c r="AH251" s="72">
        <v>0</v>
      </c>
      <c r="AI251" s="72">
        <v>0</v>
      </c>
      <c r="AJ251" s="72">
        <v>0</v>
      </c>
      <c r="AK251" s="72">
        <v>0</v>
      </c>
      <c r="AL251" s="72">
        <v>0</v>
      </c>
      <c r="AM251" s="72">
        <v>0</v>
      </c>
      <c r="AN251" s="72">
        <v>0</v>
      </c>
      <c r="AO251" s="72">
        <v>0</v>
      </c>
      <c r="AP251" s="72">
        <v>0</v>
      </c>
      <c r="AQ251" s="72">
        <v>0</v>
      </c>
      <c r="AR251" s="72">
        <v>0</v>
      </c>
      <c r="AS251" s="72">
        <v>0</v>
      </c>
      <c r="AT251" s="74">
        <v>0</v>
      </c>
      <c r="AU251" s="72">
        <v>0</v>
      </c>
    </row>
    <row r="252" spans="1:47" s="18" customFormat="1" x14ac:dyDescent="0.2">
      <c r="A252" s="72" t="s">
        <v>481</v>
      </c>
      <c r="B252" s="72" t="s">
        <v>276</v>
      </c>
      <c r="C252" s="72" t="s">
        <v>274</v>
      </c>
      <c r="D252" s="72"/>
      <c r="E252" s="72"/>
      <c r="F252" s="72">
        <v>24</v>
      </c>
      <c r="G252" s="72">
        <v>24</v>
      </c>
      <c r="H252" s="72">
        <v>24</v>
      </c>
      <c r="I252" s="72">
        <v>24</v>
      </c>
      <c r="J252" s="72">
        <v>24</v>
      </c>
      <c r="K252" s="72">
        <v>24</v>
      </c>
      <c r="L252" s="72">
        <v>24</v>
      </c>
      <c r="M252" s="74">
        <v>24</v>
      </c>
      <c r="N252" s="72">
        <v>0</v>
      </c>
      <c r="O252" s="72">
        <v>24</v>
      </c>
      <c r="P252" s="74">
        <v>24</v>
      </c>
      <c r="Q252" s="72">
        <v>24</v>
      </c>
      <c r="R252" s="72">
        <v>24</v>
      </c>
      <c r="S252" s="72">
        <v>24</v>
      </c>
      <c r="T252" s="72">
        <v>12</v>
      </c>
      <c r="U252" s="72">
        <v>12</v>
      </c>
      <c r="V252" s="72">
        <v>24</v>
      </c>
      <c r="W252" s="74">
        <v>24</v>
      </c>
      <c r="X252" s="72">
        <v>24</v>
      </c>
      <c r="Y252" s="72">
        <v>24</v>
      </c>
      <c r="Z252" s="72">
        <v>24</v>
      </c>
      <c r="AA252" s="72">
        <v>24</v>
      </c>
      <c r="AB252" s="72">
        <v>24</v>
      </c>
      <c r="AC252" s="72">
        <v>24</v>
      </c>
      <c r="AD252" s="72">
        <v>24</v>
      </c>
      <c r="AE252" s="72">
        <v>24</v>
      </c>
      <c r="AF252" s="72">
        <v>24</v>
      </c>
      <c r="AG252" s="72">
        <v>24</v>
      </c>
      <c r="AH252" s="72">
        <v>12</v>
      </c>
      <c r="AI252" s="72">
        <v>24</v>
      </c>
      <c r="AJ252" s="72">
        <v>12</v>
      </c>
      <c r="AK252" s="72">
        <v>24</v>
      </c>
      <c r="AL252" s="72">
        <v>24</v>
      </c>
      <c r="AM252" s="72">
        <v>24</v>
      </c>
      <c r="AN252" s="72">
        <v>24</v>
      </c>
      <c r="AO252" s="72">
        <v>24</v>
      </c>
      <c r="AP252" s="72">
        <v>12</v>
      </c>
      <c r="AQ252" s="72">
        <v>24</v>
      </c>
      <c r="AR252" s="72">
        <v>24</v>
      </c>
      <c r="AS252" s="72">
        <v>24</v>
      </c>
      <c r="AT252" s="74">
        <v>24</v>
      </c>
      <c r="AU252" s="72">
        <v>24</v>
      </c>
    </row>
    <row r="253" spans="1:47" s="18" customFormat="1" x14ac:dyDescent="0.2">
      <c r="A253" s="71" t="s">
        <v>190</v>
      </c>
      <c r="B253" s="72" t="s">
        <v>287</v>
      </c>
      <c r="C253" s="72"/>
      <c r="D253" s="72"/>
      <c r="E253" s="72"/>
      <c r="F253" s="72">
        <v>4</v>
      </c>
      <c r="G253" s="72">
        <v>4</v>
      </c>
      <c r="H253" s="72">
        <v>4</v>
      </c>
      <c r="I253" s="72">
        <v>2</v>
      </c>
      <c r="J253" s="72">
        <v>4</v>
      </c>
      <c r="K253" s="72">
        <v>4</v>
      </c>
      <c r="L253" s="72">
        <v>4</v>
      </c>
      <c r="M253" s="74">
        <v>4</v>
      </c>
      <c r="N253" s="72">
        <v>2</v>
      </c>
      <c r="O253" s="72">
        <v>4</v>
      </c>
      <c r="P253" s="74">
        <v>4</v>
      </c>
      <c r="Q253" s="72">
        <v>4</v>
      </c>
      <c r="R253" s="72">
        <v>4</v>
      </c>
      <c r="S253" s="72">
        <v>4</v>
      </c>
      <c r="T253" s="72">
        <v>2</v>
      </c>
      <c r="U253" s="72">
        <v>2</v>
      </c>
      <c r="V253" s="72">
        <v>4</v>
      </c>
      <c r="W253" s="74">
        <v>4</v>
      </c>
      <c r="X253" s="72">
        <v>4</v>
      </c>
      <c r="Y253" s="72">
        <v>2</v>
      </c>
      <c r="Z253" s="72">
        <v>4</v>
      </c>
      <c r="AA253" s="72">
        <v>4</v>
      </c>
      <c r="AB253" s="72">
        <v>2</v>
      </c>
      <c r="AC253" s="72">
        <v>4</v>
      </c>
      <c r="AD253" s="72">
        <v>4</v>
      </c>
      <c r="AE253" s="72">
        <v>4</v>
      </c>
      <c r="AF253" s="72">
        <v>4</v>
      </c>
      <c r="AG253" s="72">
        <v>4</v>
      </c>
      <c r="AH253" s="72">
        <v>4</v>
      </c>
      <c r="AI253" s="72">
        <v>2</v>
      </c>
      <c r="AJ253" s="72">
        <v>2</v>
      </c>
      <c r="AK253" s="72">
        <v>4</v>
      </c>
      <c r="AL253" s="72">
        <v>4</v>
      </c>
      <c r="AM253" s="72">
        <v>4</v>
      </c>
      <c r="AN253" s="72">
        <v>4</v>
      </c>
      <c r="AO253" s="72">
        <v>2</v>
      </c>
      <c r="AP253" s="72">
        <v>2</v>
      </c>
      <c r="AQ253" s="72">
        <v>2</v>
      </c>
      <c r="AR253" s="72">
        <v>4</v>
      </c>
      <c r="AS253" s="72">
        <v>4</v>
      </c>
      <c r="AT253" s="74">
        <v>4</v>
      </c>
      <c r="AU253" s="72">
        <v>2</v>
      </c>
    </row>
    <row r="254" spans="1:47" s="18" customFormat="1" x14ac:dyDescent="0.2">
      <c r="A254" s="71" t="s">
        <v>227</v>
      </c>
      <c r="B254" s="72" t="s">
        <v>322</v>
      </c>
      <c r="C254" s="72"/>
      <c r="D254" s="72"/>
      <c r="E254" s="72"/>
      <c r="F254" s="72">
        <v>0</v>
      </c>
      <c r="G254" s="72">
        <v>0</v>
      </c>
      <c r="H254" s="72">
        <v>0</v>
      </c>
      <c r="I254" s="72">
        <v>0</v>
      </c>
      <c r="J254" s="72">
        <v>0</v>
      </c>
      <c r="K254" s="72">
        <v>0</v>
      </c>
      <c r="L254" s="72">
        <v>0</v>
      </c>
      <c r="M254" s="74">
        <v>0</v>
      </c>
      <c r="N254" s="72">
        <v>0</v>
      </c>
      <c r="O254" s="72">
        <v>0</v>
      </c>
      <c r="P254" s="74">
        <v>0</v>
      </c>
      <c r="Q254" s="72">
        <v>0</v>
      </c>
      <c r="R254" s="72">
        <v>0</v>
      </c>
      <c r="S254" s="72">
        <v>0</v>
      </c>
      <c r="T254" s="72">
        <v>0</v>
      </c>
      <c r="U254" s="72">
        <v>0</v>
      </c>
      <c r="V254" s="72">
        <v>0</v>
      </c>
      <c r="W254" s="74">
        <v>0</v>
      </c>
      <c r="X254" s="72">
        <v>0</v>
      </c>
      <c r="Y254" s="72">
        <v>0</v>
      </c>
      <c r="Z254" s="72">
        <v>0</v>
      </c>
      <c r="AA254" s="72">
        <v>0</v>
      </c>
      <c r="AB254" s="72">
        <v>0</v>
      </c>
      <c r="AC254" s="72">
        <v>0</v>
      </c>
      <c r="AD254" s="72">
        <v>0</v>
      </c>
      <c r="AE254" s="72">
        <v>0</v>
      </c>
      <c r="AF254" s="72">
        <v>0</v>
      </c>
      <c r="AG254" s="72">
        <v>0</v>
      </c>
      <c r="AH254" s="72">
        <v>0</v>
      </c>
      <c r="AI254" s="72">
        <v>0</v>
      </c>
      <c r="AJ254" s="72">
        <v>0</v>
      </c>
      <c r="AK254" s="72">
        <v>0</v>
      </c>
      <c r="AL254" s="72">
        <v>0</v>
      </c>
      <c r="AM254" s="72">
        <v>0</v>
      </c>
      <c r="AN254" s="72">
        <v>0</v>
      </c>
      <c r="AO254" s="72">
        <v>0</v>
      </c>
      <c r="AP254" s="72">
        <v>0</v>
      </c>
      <c r="AQ254" s="72">
        <v>0</v>
      </c>
      <c r="AR254" s="72">
        <v>0</v>
      </c>
      <c r="AS254" s="72">
        <v>0</v>
      </c>
      <c r="AT254" s="74">
        <v>0</v>
      </c>
      <c r="AU254" s="72">
        <v>0</v>
      </c>
    </row>
    <row r="255" spans="1:47" s="18" customFormat="1" x14ac:dyDescent="0.2">
      <c r="A255" s="71" t="s">
        <v>373</v>
      </c>
      <c r="B255" s="72" t="s">
        <v>307</v>
      </c>
      <c r="C255" s="72"/>
      <c r="D255" s="72"/>
      <c r="E255" s="72"/>
      <c r="F255" s="72">
        <v>1</v>
      </c>
      <c r="G255" s="72">
        <v>1</v>
      </c>
      <c r="H255" s="72">
        <v>1</v>
      </c>
      <c r="I255" s="72">
        <v>1</v>
      </c>
      <c r="J255" s="72">
        <v>1</v>
      </c>
      <c r="K255" s="72">
        <v>1</v>
      </c>
      <c r="L255" s="72">
        <v>1</v>
      </c>
      <c r="M255" s="74">
        <v>1</v>
      </c>
      <c r="N255" s="72">
        <v>1</v>
      </c>
      <c r="O255" s="72">
        <v>1</v>
      </c>
      <c r="P255" s="74">
        <v>1</v>
      </c>
      <c r="Q255" s="72">
        <v>1</v>
      </c>
      <c r="R255" s="72">
        <v>1</v>
      </c>
      <c r="S255" s="72">
        <v>1</v>
      </c>
      <c r="T255" s="72">
        <v>1</v>
      </c>
      <c r="U255" s="72">
        <v>1</v>
      </c>
      <c r="V255" s="72">
        <v>1</v>
      </c>
      <c r="W255" s="74">
        <v>1</v>
      </c>
      <c r="X255" s="72">
        <v>1</v>
      </c>
      <c r="Y255" s="72">
        <v>1</v>
      </c>
      <c r="Z255" s="72">
        <v>1</v>
      </c>
      <c r="AA255" s="72">
        <v>1</v>
      </c>
      <c r="AB255" s="72">
        <v>1</v>
      </c>
      <c r="AC255" s="72">
        <v>1</v>
      </c>
      <c r="AD255" s="72">
        <v>1</v>
      </c>
      <c r="AE255" s="72">
        <v>1</v>
      </c>
      <c r="AF255" s="72">
        <v>1</v>
      </c>
      <c r="AG255" s="72">
        <v>1</v>
      </c>
      <c r="AH255" s="72">
        <v>1</v>
      </c>
      <c r="AI255" s="72">
        <v>0</v>
      </c>
      <c r="AJ255" s="72">
        <v>1</v>
      </c>
      <c r="AK255" s="72">
        <v>1</v>
      </c>
      <c r="AL255" s="72">
        <v>1</v>
      </c>
      <c r="AM255" s="72">
        <v>1</v>
      </c>
      <c r="AN255" s="72">
        <v>1</v>
      </c>
      <c r="AO255" s="72">
        <v>1</v>
      </c>
      <c r="AP255" s="72">
        <v>1</v>
      </c>
      <c r="AQ255" s="72">
        <v>1</v>
      </c>
      <c r="AR255" s="72">
        <v>1</v>
      </c>
      <c r="AS255" s="72">
        <v>1</v>
      </c>
      <c r="AT255" s="74">
        <v>1</v>
      </c>
      <c r="AU255" s="72">
        <v>0</v>
      </c>
    </row>
    <row r="256" spans="1:47" s="18" customFormat="1" x14ac:dyDescent="0.2">
      <c r="A256" s="72" t="s">
        <v>407</v>
      </c>
      <c r="B256" s="72" t="s">
        <v>287</v>
      </c>
      <c r="C256" s="72" t="s">
        <v>328</v>
      </c>
      <c r="D256" s="72"/>
      <c r="E256" s="72"/>
      <c r="F256" s="72">
        <v>4</v>
      </c>
      <c r="G256" s="72">
        <v>4</v>
      </c>
      <c r="H256" s="72">
        <v>4</v>
      </c>
      <c r="I256" s="72">
        <v>4</v>
      </c>
      <c r="J256" s="72">
        <v>4</v>
      </c>
      <c r="K256" s="72">
        <v>4</v>
      </c>
      <c r="L256" s="72">
        <v>4</v>
      </c>
      <c r="M256" s="74">
        <v>4</v>
      </c>
      <c r="N256" s="72">
        <v>0</v>
      </c>
      <c r="O256" s="72">
        <v>4</v>
      </c>
      <c r="P256" s="74">
        <v>4</v>
      </c>
      <c r="Q256" s="72">
        <v>4</v>
      </c>
      <c r="R256" s="72">
        <v>4</v>
      </c>
      <c r="S256" s="72">
        <v>4</v>
      </c>
      <c r="T256" s="72">
        <v>4</v>
      </c>
      <c r="U256" s="72">
        <v>4</v>
      </c>
      <c r="V256" s="72">
        <v>4</v>
      </c>
      <c r="W256" s="74">
        <v>4</v>
      </c>
      <c r="X256" s="72">
        <v>4</v>
      </c>
      <c r="Y256" s="72">
        <v>4</v>
      </c>
      <c r="Z256" s="72">
        <v>4</v>
      </c>
      <c r="AA256" s="72">
        <v>4</v>
      </c>
      <c r="AB256" s="72">
        <v>4</v>
      </c>
      <c r="AC256" s="72">
        <v>4</v>
      </c>
      <c r="AD256" s="72">
        <v>4</v>
      </c>
      <c r="AE256" s="72">
        <v>4</v>
      </c>
      <c r="AF256" s="72">
        <v>4</v>
      </c>
      <c r="AG256" s="72">
        <v>4</v>
      </c>
      <c r="AH256" s="72">
        <v>4</v>
      </c>
      <c r="AI256" s="72">
        <v>4</v>
      </c>
      <c r="AJ256" s="72">
        <v>4</v>
      </c>
      <c r="AK256" s="72">
        <v>4</v>
      </c>
      <c r="AL256" s="72">
        <v>4</v>
      </c>
      <c r="AM256" s="72">
        <v>4</v>
      </c>
      <c r="AN256" s="72">
        <v>4</v>
      </c>
      <c r="AO256" s="72">
        <v>4</v>
      </c>
      <c r="AP256" s="72">
        <v>4</v>
      </c>
      <c r="AQ256" s="72">
        <v>4</v>
      </c>
      <c r="AR256" s="72">
        <v>4</v>
      </c>
      <c r="AS256" s="72">
        <v>4</v>
      </c>
      <c r="AT256" s="74">
        <v>4</v>
      </c>
      <c r="AU256" s="72">
        <v>4</v>
      </c>
    </row>
    <row r="257" spans="1:47" s="18" customFormat="1" x14ac:dyDescent="0.2">
      <c r="A257" s="49" t="s">
        <v>450</v>
      </c>
      <c r="B257" s="49" t="s">
        <v>249</v>
      </c>
      <c r="C257" s="49" t="s">
        <v>273</v>
      </c>
      <c r="D257" s="49"/>
      <c r="E257" s="49"/>
      <c r="F257" s="49">
        <v>12</v>
      </c>
      <c r="G257" s="49">
        <v>12</v>
      </c>
      <c r="H257" s="49">
        <v>12</v>
      </c>
      <c r="I257" s="49">
        <v>12</v>
      </c>
      <c r="J257" s="49">
        <v>12</v>
      </c>
      <c r="K257" s="49">
        <v>24</v>
      </c>
      <c r="L257" s="49">
        <v>24</v>
      </c>
      <c r="M257" s="73">
        <v>24</v>
      </c>
      <c r="N257" s="49">
        <v>1</v>
      </c>
      <c r="O257" s="49">
        <v>24</v>
      </c>
      <c r="P257" s="73">
        <v>12</v>
      </c>
      <c r="Q257" s="49">
        <v>24</v>
      </c>
      <c r="R257" s="49">
        <v>24</v>
      </c>
      <c r="S257" s="49">
        <v>24</v>
      </c>
      <c r="T257" s="49">
        <v>12</v>
      </c>
      <c r="U257" s="49">
        <v>12</v>
      </c>
      <c r="V257" s="49">
        <v>24</v>
      </c>
      <c r="W257" s="73">
        <v>24</v>
      </c>
      <c r="X257" s="49">
        <v>24</v>
      </c>
      <c r="Y257" s="49">
        <v>24</v>
      </c>
      <c r="Z257" s="49">
        <v>24</v>
      </c>
      <c r="AA257" s="49">
        <v>24</v>
      </c>
      <c r="AB257" s="49">
        <v>24</v>
      </c>
      <c r="AC257" s="49">
        <v>24</v>
      </c>
      <c r="AD257" s="49">
        <v>24</v>
      </c>
      <c r="AE257" s="49">
        <v>24</v>
      </c>
      <c r="AF257" s="49">
        <v>12</v>
      </c>
      <c r="AG257" s="49">
        <v>24</v>
      </c>
      <c r="AH257" s="49">
        <v>0</v>
      </c>
      <c r="AI257" s="49">
        <v>12</v>
      </c>
      <c r="AJ257" s="49">
        <v>12</v>
      </c>
      <c r="AK257" s="49">
        <v>24</v>
      </c>
      <c r="AL257" s="49">
        <v>24</v>
      </c>
      <c r="AM257" s="49">
        <v>12</v>
      </c>
      <c r="AN257" s="49">
        <v>12</v>
      </c>
      <c r="AO257" s="49">
        <v>12</v>
      </c>
      <c r="AP257" s="49">
        <v>12</v>
      </c>
      <c r="AQ257" s="49">
        <v>12</v>
      </c>
      <c r="AR257" s="49">
        <v>24</v>
      </c>
      <c r="AS257" s="49">
        <v>12</v>
      </c>
      <c r="AT257" s="73">
        <v>24</v>
      </c>
      <c r="AU257" s="49">
        <v>12</v>
      </c>
    </row>
    <row r="258" spans="1:47" s="18" customFormat="1" x14ac:dyDescent="0.2">
      <c r="A258" s="71" t="s">
        <v>475</v>
      </c>
      <c r="B258" s="72" t="s">
        <v>296</v>
      </c>
      <c r="C258" s="72"/>
      <c r="D258" s="72"/>
      <c r="E258" s="72"/>
      <c r="F258" s="72">
        <v>0</v>
      </c>
      <c r="G258" s="72">
        <v>0</v>
      </c>
      <c r="H258" s="72">
        <v>0</v>
      </c>
      <c r="I258" s="72">
        <v>0</v>
      </c>
      <c r="J258" s="72">
        <v>0</v>
      </c>
      <c r="K258" s="72">
        <v>0</v>
      </c>
      <c r="L258" s="72">
        <v>0</v>
      </c>
      <c r="M258" s="74">
        <v>0</v>
      </c>
      <c r="N258" s="72">
        <v>0</v>
      </c>
      <c r="O258" s="72">
        <v>0</v>
      </c>
      <c r="P258" s="74">
        <v>0</v>
      </c>
      <c r="Q258" s="72">
        <v>0</v>
      </c>
      <c r="R258" s="72">
        <v>0</v>
      </c>
      <c r="S258" s="72">
        <v>0</v>
      </c>
      <c r="T258" s="72">
        <v>0</v>
      </c>
      <c r="U258" s="72">
        <v>0</v>
      </c>
      <c r="V258" s="72">
        <v>0</v>
      </c>
      <c r="W258" s="74">
        <v>0</v>
      </c>
      <c r="X258" s="72">
        <v>0</v>
      </c>
      <c r="Y258" s="72">
        <v>0</v>
      </c>
      <c r="Z258" s="72">
        <v>0</v>
      </c>
      <c r="AA258" s="72">
        <v>0</v>
      </c>
      <c r="AB258" s="72">
        <v>0</v>
      </c>
      <c r="AC258" s="72">
        <v>0</v>
      </c>
      <c r="AD258" s="72">
        <v>0</v>
      </c>
      <c r="AE258" s="72">
        <v>0</v>
      </c>
      <c r="AF258" s="72">
        <v>0</v>
      </c>
      <c r="AG258" s="72">
        <v>0</v>
      </c>
      <c r="AH258" s="72">
        <v>0</v>
      </c>
      <c r="AI258" s="72">
        <v>0</v>
      </c>
      <c r="AJ258" s="72">
        <v>0</v>
      </c>
      <c r="AK258" s="72">
        <v>0</v>
      </c>
      <c r="AL258" s="72">
        <v>0</v>
      </c>
      <c r="AM258" s="72">
        <v>0</v>
      </c>
      <c r="AN258" s="72">
        <v>0</v>
      </c>
      <c r="AO258" s="72">
        <v>0</v>
      </c>
      <c r="AP258" s="72">
        <v>0</v>
      </c>
      <c r="AQ258" s="72">
        <v>0</v>
      </c>
      <c r="AR258" s="72">
        <v>0</v>
      </c>
      <c r="AS258" s="72">
        <v>0</v>
      </c>
      <c r="AT258" s="74">
        <v>0</v>
      </c>
      <c r="AU258" s="72">
        <v>0</v>
      </c>
    </row>
    <row r="259" spans="1:47" s="18" customFormat="1" x14ac:dyDescent="0.2">
      <c r="A259" s="71" t="s">
        <v>474</v>
      </c>
      <c r="B259" s="72" t="s">
        <v>270</v>
      </c>
      <c r="C259" s="72"/>
      <c r="D259" s="72"/>
      <c r="E259" s="72"/>
      <c r="F259" s="72">
        <v>4</v>
      </c>
      <c r="G259" s="72">
        <v>4</v>
      </c>
      <c r="H259" s="72">
        <v>4.5</v>
      </c>
      <c r="I259" s="72">
        <v>4.5</v>
      </c>
      <c r="J259" s="72">
        <v>12</v>
      </c>
      <c r="K259" s="72">
        <v>12</v>
      </c>
      <c r="L259" s="72">
        <v>12</v>
      </c>
      <c r="M259" s="74">
        <v>12</v>
      </c>
      <c r="N259" s="72">
        <v>0</v>
      </c>
      <c r="O259" s="72">
        <v>0</v>
      </c>
      <c r="P259" s="74">
        <v>4</v>
      </c>
      <c r="Q259" s="72">
        <v>0</v>
      </c>
      <c r="R259" s="72">
        <v>12</v>
      </c>
      <c r="S259" s="72">
        <v>12</v>
      </c>
      <c r="T259" s="72">
        <v>2</v>
      </c>
      <c r="U259" s="72">
        <v>2</v>
      </c>
      <c r="V259" s="72">
        <v>12</v>
      </c>
      <c r="W259" s="74">
        <v>12</v>
      </c>
      <c r="X259" s="72">
        <v>12</v>
      </c>
      <c r="Y259" s="72">
        <v>12</v>
      </c>
      <c r="Z259" s="72">
        <v>12</v>
      </c>
      <c r="AA259" s="72">
        <v>12</v>
      </c>
      <c r="AB259" s="72">
        <v>4.5</v>
      </c>
      <c r="AC259" s="72">
        <v>0</v>
      </c>
      <c r="AD259" s="72">
        <v>12</v>
      </c>
      <c r="AE259" s="72">
        <v>12</v>
      </c>
      <c r="AF259" s="72">
        <v>4</v>
      </c>
      <c r="AG259" s="72">
        <v>0</v>
      </c>
      <c r="AH259" s="72">
        <v>0</v>
      </c>
      <c r="AI259" s="72">
        <v>4.5</v>
      </c>
      <c r="AJ259" s="72">
        <v>2</v>
      </c>
      <c r="AK259" s="72">
        <v>12</v>
      </c>
      <c r="AL259" s="72">
        <v>12</v>
      </c>
      <c r="AM259" s="72">
        <v>4</v>
      </c>
      <c r="AN259" s="72">
        <v>4</v>
      </c>
      <c r="AO259" s="72">
        <v>4.5</v>
      </c>
      <c r="AP259" s="72">
        <v>2</v>
      </c>
      <c r="AQ259" s="72">
        <v>4.5</v>
      </c>
      <c r="AR259" s="72">
        <v>12</v>
      </c>
      <c r="AS259" s="72">
        <v>4</v>
      </c>
      <c r="AT259" s="74">
        <v>12</v>
      </c>
      <c r="AU259" s="72">
        <v>4.5</v>
      </c>
    </row>
    <row r="260" spans="1:47" s="18" customFormat="1" x14ac:dyDescent="0.2">
      <c r="A260" s="50" t="s">
        <v>408</v>
      </c>
      <c r="B260" s="49" t="s">
        <v>270</v>
      </c>
      <c r="C260" s="49"/>
      <c r="D260" s="49"/>
      <c r="E260" s="49"/>
      <c r="F260" s="49">
        <v>4</v>
      </c>
      <c r="G260" s="49">
        <v>4</v>
      </c>
      <c r="H260" s="49">
        <v>4.5</v>
      </c>
      <c r="I260" s="49">
        <v>4.5</v>
      </c>
      <c r="J260" s="49">
        <v>12</v>
      </c>
      <c r="K260" s="49">
        <v>12</v>
      </c>
      <c r="L260" s="49">
        <v>12</v>
      </c>
      <c r="M260" s="73">
        <v>12</v>
      </c>
      <c r="N260" s="49">
        <v>0</v>
      </c>
      <c r="O260" s="49">
        <v>0</v>
      </c>
      <c r="P260" s="73">
        <v>4</v>
      </c>
      <c r="Q260" s="49">
        <v>0</v>
      </c>
      <c r="R260" s="49">
        <v>12</v>
      </c>
      <c r="S260" s="49">
        <v>12</v>
      </c>
      <c r="T260" s="49">
        <v>2</v>
      </c>
      <c r="U260" s="49">
        <v>2</v>
      </c>
      <c r="V260" s="49">
        <v>12</v>
      </c>
      <c r="W260" s="73">
        <v>12</v>
      </c>
      <c r="X260" s="49">
        <v>12</v>
      </c>
      <c r="Y260" s="49">
        <v>12</v>
      </c>
      <c r="Z260" s="49">
        <v>12</v>
      </c>
      <c r="AA260" s="49">
        <v>12</v>
      </c>
      <c r="AB260" s="49">
        <v>4.5</v>
      </c>
      <c r="AC260" s="49">
        <v>0</v>
      </c>
      <c r="AD260" s="49">
        <v>12</v>
      </c>
      <c r="AE260" s="49">
        <v>12</v>
      </c>
      <c r="AF260" s="49">
        <v>4</v>
      </c>
      <c r="AG260" s="49">
        <v>0</v>
      </c>
      <c r="AH260" s="49">
        <v>0</v>
      </c>
      <c r="AI260" s="49">
        <v>4.5</v>
      </c>
      <c r="AJ260" s="49">
        <v>2</v>
      </c>
      <c r="AK260" s="49">
        <v>12</v>
      </c>
      <c r="AL260" s="49">
        <v>12</v>
      </c>
      <c r="AM260" s="49">
        <v>4</v>
      </c>
      <c r="AN260" s="49">
        <v>4</v>
      </c>
      <c r="AO260" s="49">
        <v>4.5</v>
      </c>
      <c r="AP260" s="49">
        <v>2</v>
      </c>
      <c r="AQ260" s="49">
        <v>4.5</v>
      </c>
      <c r="AR260" s="49">
        <v>12</v>
      </c>
      <c r="AS260" s="49">
        <v>4</v>
      </c>
      <c r="AT260" s="73">
        <v>12</v>
      </c>
      <c r="AU260" s="49">
        <v>4.5</v>
      </c>
    </row>
    <row r="261" spans="1:47" s="18" customFormat="1" x14ac:dyDescent="0.2">
      <c r="A261" s="71" t="s">
        <v>451</v>
      </c>
      <c r="B261" s="72" t="s">
        <v>248</v>
      </c>
      <c r="C261" s="72"/>
      <c r="D261" s="72"/>
      <c r="E261" s="72"/>
      <c r="F261" s="72">
        <v>10</v>
      </c>
      <c r="G261" s="72">
        <v>10</v>
      </c>
      <c r="H261" s="72">
        <v>12</v>
      </c>
      <c r="I261" s="72">
        <v>4</v>
      </c>
      <c r="J261" s="72">
        <v>12</v>
      </c>
      <c r="K261" s="72">
        <v>12</v>
      </c>
      <c r="L261" s="72">
        <v>12</v>
      </c>
      <c r="M261" s="74">
        <v>12</v>
      </c>
      <c r="N261" s="72">
        <v>12</v>
      </c>
      <c r="O261" s="72">
        <v>12</v>
      </c>
      <c r="P261" s="74">
        <v>10</v>
      </c>
      <c r="Q261" s="72">
        <v>4</v>
      </c>
      <c r="R261" s="72">
        <v>12</v>
      </c>
      <c r="S261" s="72">
        <v>12</v>
      </c>
      <c r="T261" s="72">
        <v>12</v>
      </c>
      <c r="U261" s="72">
        <v>12</v>
      </c>
      <c r="V261" s="72">
        <v>12</v>
      </c>
      <c r="W261" s="74">
        <v>12</v>
      </c>
      <c r="X261" s="72">
        <v>12</v>
      </c>
      <c r="Y261" s="72">
        <v>12</v>
      </c>
      <c r="Z261" s="72">
        <v>12</v>
      </c>
      <c r="AA261" s="72">
        <v>12</v>
      </c>
      <c r="AB261" s="72">
        <v>10</v>
      </c>
      <c r="AC261" s="72">
        <v>4</v>
      </c>
      <c r="AD261" s="72">
        <v>12</v>
      </c>
      <c r="AE261" s="72">
        <v>12</v>
      </c>
      <c r="AF261" s="72">
        <v>10</v>
      </c>
      <c r="AG261" s="72">
        <v>12</v>
      </c>
      <c r="AH261" s="72">
        <v>0</v>
      </c>
      <c r="AI261" s="72">
        <v>2</v>
      </c>
      <c r="AJ261" s="72">
        <v>12</v>
      </c>
      <c r="AK261" s="72">
        <v>10</v>
      </c>
      <c r="AL261" s="72">
        <v>2</v>
      </c>
      <c r="AM261" s="72">
        <v>10</v>
      </c>
      <c r="AN261" s="72">
        <v>10</v>
      </c>
      <c r="AO261" s="72">
        <v>12</v>
      </c>
      <c r="AP261" s="72">
        <v>12</v>
      </c>
      <c r="AQ261" s="72">
        <v>12</v>
      </c>
      <c r="AR261" s="72">
        <v>12</v>
      </c>
      <c r="AS261" s="72">
        <v>10</v>
      </c>
      <c r="AT261" s="74">
        <v>12</v>
      </c>
      <c r="AU261" s="72">
        <v>2</v>
      </c>
    </row>
    <row r="262" spans="1:47" s="18" customFormat="1" x14ac:dyDescent="0.2">
      <c r="A262" s="72" t="s">
        <v>452</v>
      </c>
      <c r="B262" s="72" t="s">
        <v>253</v>
      </c>
      <c r="C262" s="72" t="s">
        <v>248</v>
      </c>
      <c r="D262" s="72" t="s">
        <v>254</v>
      </c>
      <c r="E262" s="72"/>
      <c r="F262" s="72">
        <v>12</v>
      </c>
      <c r="G262" s="72">
        <v>12</v>
      </c>
      <c r="H262" s="72">
        <v>4</v>
      </c>
      <c r="I262" s="72">
        <v>4</v>
      </c>
      <c r="J262" s="72">
        <v>30</v>
      </c>
      <c r="K262" s="72">
        <v>18</v>
      </c>
      <c r="L262" s="72">
        <v>30</v>
      </c>
      <c r="M262" s="74">
        <v>30</v>
      </c>
      <c r="N262" s="72">
        <v>9</v>
      </c>
      <c r="O262" s="72">
        <v>30</v>
      </c>
      <c r="P262" s="74">
        <v>12</v>
      </c>
      <c r="Q262" s="72">
        <v>9</v>
      </c>
      <c r="R262" s="72">
        <v>18</v>
      </c>
      <c r="S262" s="72">
        <v>18</v>
      </c>
      <c r="T262" s="72">
        <v>9</v>
      </c>
      <c r="U262" s="72">
        <v>9</v>
      </c>
      <c r="V262" s="72">
        <v>30</v>
      </c>
      <c r="W262" s="74">
        <v>18</v>
      </c>
      <c r="X262" s="72">
        <v>18</v>
      </c>
      <c r="Y262" s="72">
        <v>18</v>
      </c>
      <c r="Z262" s="72">
        <v>18</v>
      </c>
      <c r="AA262" s="72">
        <v>30</v>
      </c>
      <c r="AB262" s="72">
        <v>12</v>
      </c>
      <c r="AC262" s="72">
        <v>9</v>
      </c>
      <c r="AD262" s="72">
        <v>30</v>
      </c>
      <c r="AE262" s="72">
        <v>18</v>
      </c>
      <c r="AF262" s="72">
        <v>12</v>
      </c>
      <c r="AG262" s="72">
        <v>30</v>
      </c>
      <c r="AH262" s="72">
        <v>0</v>
      </c>
      <c r="AI262" s="72">
        <v>4</v>
      </c>
      <c r="AJ262" s="72">
        <v>9</v>
      </c>
      <c r="AK262" s="72">
        <v>30</v>
      </c>
      <c r="AL262" s="72">
        <v>9</v>
      </c>
      <c r="AM262" s="72">
        <v>12</v>
      </c>
      <c r="AN262" s="72">
        <v>12</v>
      </c>
      <c r="AO262" s="72">
        <v>30</v>
      </c>
      <c r="AP262" s="72">
        <v>30</v>
      </c>
      <c r="AQ262" s="72">
        <v>4</v>
      </c>
      <c r="AR262" s="72">
        <v>30</v>
      </c>
      <c r="AS262" s="72">
        <v>30</v>
      </c>
      <c r="AT262" s="74">
        <v>30</v>
      </c>
      <c r="AU262" s="72">
        <v>4</v>
      </c>
    </row>
    <row r="263" spans="1:47" s="18" customFormat="1" x14ac:dyDescent="0.2">
      <c r="A263" s="49" t="s">
        <v>409</v>
      </c>
      <c r="B263" s="49" t="s">
        <v>249</v>
      </c>
      <c r="C263" s="49" t="s">
        <v>280</v>
      </c>
      <c r="D263" s="49"/>
      <c r="E263" s="49"/>
      <c r="F263" s="49">
        <v>12</v>
      </c>
      <c r="G263" s="49">
        <v>12</v>
      </c>
      <c r="H263" s="49">
        <v>12</v>
      </c>
      <c r="I263" s="49">
        <v>12</v>
      </c>
      <c r="J263" s="49">
        <v>12</v>
      </c>
      <c r="K263" s="49">
        <v>24</v>
      </c>
      <c r="L263" s="49">
        <v>24</v>
      </c>
      <c r="M263" s="73">
        <v>24</v>
      </c>
      <c r="N263" s="49">
        <v>0</v>
      </c>
      <c r="O263" s="49">
        <v>24</v>
      </c>
      <c r="P263" s="73">
        <v>12</v>
      </c>
      <c r="Q263" s="49">
        <v>24</v>
      </c>
      <c r="R263" s="49">
        <v>24</v>
      </c>
      <c r="S263" s="49">
        <v>24</v>
      </c>
      <c r="T263" s="49">
        <v>12</v>
      </c>
      <c r="U263" s="49">
        <v>12</v>
      </c>
      <c r="V263" s="49">
        <v>24</v>
      </c>
      <c r="W263" s="73">
        <v>24</v>
      </c>
      <c r="X263" s="49">
        <v>24</v>
      </c>
      <c r="Y263" s="49">
        <v>12</v>
      </c>
      <c r="Z263" s="49">
        <v>24</v>
      </c>
      <c r="AA263" s="49">
        <v>24</v>
      </c>
      <c r="AB263" s="49">
        <v>12</v>
      </c>
      <c r="AC263" s="49">
        <v>24</v>
      </c>
      <c r="AD263" s="49">
        <v>24</v>
      </c>
      <c r="AE263" s="49">
        <v>24</v>
      </c>
      <c r="AF263" s="49">
        <v>12</v>
      </c>
      <c r="AG263" s="49">
        <v>24</v>
      </c>
      <c r="AH263" s="49">
        <v>6</v>
      </c>
      <c r="AI263" s="49">
        <v>12</v>
      </c>
      <c r="AJ263" s="49">
        <v>12</v>
      </c>
      <c r="AK263" s="49">
        <v>24</v>
      </c>
      <c r="AL263" s="49">
        <v>24</v>
      </c>
      <c r="AM263" s="49">
        <v>12</v>
      </c>
      <c r="AN263" s="49">
        <v>12</v>
      </c>
      <c r="AO263" s="49">
        <v>12</v>
      </c>
      <c r="AP263" s="49">
        <v>12</v>
      </c>
      <c r="AQ263" s="49">
        <v>12</v>
      </c>
      <c r="AR263" s="49">
        <v>24</v>
      </c>
      <c r="AS263" s="49">
        <v>12</v>
      </c>
      <c r="AT263" s="73">
        <v>24</v>
      </c>
      <c r="AU263" s="49">
        <v>12</v>
      </c>
    </row>
    <row r="264" spans="1:47" s="18" customFormat="1" x14ac:dyDescent="0.2">
      <c r="A264" s="71" t="s">
        <v>473</v>
      </c>
      <c r="B264" s="72" t="s">
        <v>294</v>
      </c>
      <c r="C264" s="72"/>
      <c r="D264" s="72"/>
      <c r="E264" s="72"/>
      <c r="F264" s="72">
        <v>0</v>
      </c>
      <c r="G264" s="72">
        <v>0</v>
      </c>
      <c r="H264" s="72">
        <v>0</v>
      </c>
      <c r="I264" s="72">
        <v>0</v>
      </c>
      <c r="J264" s="72">
        <v>0</v>
      </c>
      <c r="K264" s="72">
        <v>0</v>
      </c>
      <c r="L264" s="72">
        <v>0</v>
      </c>
      <c r="M264" s="74">
        <v>0</v>
      </c>
      <c r="N264" s="72">
        <v>0</v>
      </c>
      <c r="O264" s="72">
        <v>0</v>
      </c>
      <c r="P264" s="74">
        <v>0</v>
      </c>
      <c r="Q264" s="72">
        <v>0</v>
      </c>
      <c r="R264" s="72">
        <v>0</v>
      </c>
      <c r="S264" s="72">
        <v>0</v>
      </c>
      <c r="T264" s="72">
        <v>0</v>
      </c>
      <c r="U264" s="72">
        <v>0</v>
      </c>
      <c r="V264" s="72">
        <v>0</v>
      </c>
      <c r="W264" s="74">
        <v>0</v>
      </c>
      <c r="X264" s="72">
        <v>0</v>
      </c>
      <c r="Y264" s="72">
        <v>0</v>
      </c>
      <c r="Z264" s="72">
        <v>0</v>
      </c>
      <c r="AA264" s="72">
        <v>0</v>
      </c>
      <c r="AB264" s="72">
        <v>0</v>
      </c>
      <c r="AC264" s="72">
        <v>0</v>
      </c>
      <c r="AD264" s="72">
        <v>0</v>
      </c>
      <c r="AE264" s="72">
        <v>0</v>
      </c>
      <c r="AF264" s="72">
        <v>0</v>
      </c>
      <c r="AG264" s="72">
        <v>0</v>
      </c>
      <c r="AH264" s="72">
        <v>0</v>
      </c>
      <c r="AI264" s="72">
        <v>0</v>
      </c>
      <c r="AJ264" s="72">
        <v>0</v>
      </c>
      <c r="AK264" s="72">
        <v>0</v>
      </c>
      <c r="AL264" s="72">
        <v>0</v>
      </c>
      <c r="AM264" s="72">
        <v>0</v>
      </c>
      <c r="AN264" s="72">
        <v>0</v>
      </c>
      <c r="AO264" s="72">
        <v>0</v>
      </c>
      <c r="AP264" s="72">
        <v>0</v>
      </c>
      <c r="AQ264" s="72">
        <v>0</v>
      </c>
      <c r="AR264" s="72">
        <v>0</v>
      </c>
      <c r="AS264" s="72">
        <v>0</v>
      </c>
      <c r="AT264" s="74">
        <v>0</v>
      </c>
      <c r="AU264" s="72">
        <v>0</v>
      </c>
    </row>
    <row r="265" spans="1:47" s="18" customFormat="1" x14ac:dyDescent="0.2">
      <c r="A265" s="72" t="s">
        <v>410</v>
      </c>
      <c r="B265" s="72" t="s">
        <v>294</v>
      </c>
      <c r="C265" s="72" t="s">
        <v>329</v>
      </c>
      <c r="D265" s="72"/>
      <c r="E265" s="72"/>
      <c r="F265" s="72">
        <v>0</v>
      </c>
      <c r="G265" s="72">
        <v>0</v>
      </c>
      <c r="H265" s="72">
        <v>0</v>
      </c>
      <c r="I265" s="72">
        <v>0</v>
      </c>
      <c r="J265" s="72">
        <v>0</v>
      </c>
      <c r="K265" s="72">
        <v>0</v>
      </c>
      <c r="L265" s="72">
        <v>0</v>
      </c>
      <c r="M265" s="74">
        <v>0</v>
      </c>
      <c r="N265" s="72">
        <v>0</v>
      </c>
      <c r="O265" s="72">
        <v>0</v>
      </c>
      <c r="P265" s="74">
        <v>0</v>
      </c>
      <c r="Q265" s="72">
        <v>0</v>
      </c>
      <c r="R265" s="72">
        <v>0</v>
      </c>
      <c r="S265" s="72">
        <v>0</v>
      </c>
      <c r="T265" s="72">
        <v>0</v>
      </c>
      <c r="U265" s="72">
        <v>0</v>
      </c>
      <c r="V265" s="72">
        <v>0</v>
      </c>
      <c r="W265" s="74">
        <v>0</v>
      </c>
      <c r="X265" s="72">
        <v>0</v>
      </c>
      <c r="Y265" s="72">
        <v>0</v>
      </c>
      <c r="Z265" s="72">
        <v>0</v>
      </c>
      <c r="AA265" s="72">
        <v>0</v>
      </c>
      <c r="AB265" s="72">
        <v>0</v>
      </c>
      <c r="AC265" s="72">
        <v>0</v>
      </c>
      <c r="AD265" s="72">
        <v>0</v>
      </c>
      <c r="AE265" s="72">
        <v>0</v>
      </c>
      <c r="AF265" s="72">
        <v>0</v>
      </c>
      <c r="AG265" s="72">
        <v>0</v>
      </c>
      <c r="AH265" s="72">
        <v>0</v>
      </c>
      <c r="AI265" s="72">
        <v>0</v>
      </c>
      <c r="AJ265" s="72">
        <v>0</v>
      </c>
      <c r="AK265" s="72">
        <v>0</v>
      </c>
      <c r="AL265" s="72">
        <v>0</v>
      </c>
      <c r="AM265" s="72">
        <v>0</v>
      </c>
      <c r="AN265" s="72">
        <v>0</v>
      </c>
      <c r="AO265" s="72">
        <v>0</v>
      </c>
      <c r="AP265" s="72">
        <v>0</v>
      </c>
      <c r="AQ265" s="72">
        <v>0</v>
      </c>
      <c r="AR265" s="72">
        <v>0</v>
      </c>
      <c r="AS265" s="72">
        <v>0</v>
      </c>
      <c r="AT265" s="74">
        <v>0</v>
      </c>
      <c r="AU265" s="72">
        <v>0</v>
      </c>
    </row>
    <row r="266" spans="1:47" s="18" customFormat="1" x14ac:dyDescent="0.2">
      <c r="A266" s="71" t="s">
        <v>207</v>
      </c>
      <c r="B266" s="72" t="s">
        <v>303</v>
      </c>
      <c r="C266" s="72"/>
      <c r="D266" s="72"/>
      <c r="E266" s="72"/>
      <c r="F266" s="72">
        <v>34</v>
      </c>
      <c r="G266" s="72">
        <v>34</v>
      </c>
      <c r="H266" s="72">
        <v>1</v>
      </c>
      <c r="I266" s="72">
        <v>10</v>
      </c>
      <c r="J266" s="72">
        <v>34</v>
      </c>
      <c r="K266" s="72">
        <v>34</v>
      </c>
      <c r="L266" s="72">
        <v>34</v>
      </c>
      <c r="M266" s="74">
        <v>34</v>
      </c>
      <c r="N266" s="72">
        <v>12</v>
      </c>
      <c r="O266" s="72">
        <v>34</v>
      </c>
      <c r="P266" s="74">
        <v>34</v>
      </c>
      <c r="Q266" s="72">
        <v>34</v>
      </c>
      <c r="R266" s="72">
        <v>34</v>
      </c>
      <c r="S266" s="72">
        <v>22</v>
      </c>
      <c r="T266" s="72">
        <v>12</v>
      </c>
      <c r="U266" s="72">
        <v>12</v>
      </c>
      <c r="V266" s="72">
        <v>34</v>
      </c>
      <c r="W266" s="74">
        <v>34</v>
      </c>
      <c r="X266" s="72">
        <v>34</v>
      </c>
      <c r="Y266" s="72">
        <v>12</v>
      </c>
      <c r="Z266" s="72">
        <v>34</v>
      </c>
      <c r="AA266" s="72">
        <v>34</v>
      </c>
      <c r="AB266" s="72">
        <v>10</v>
      </c>
      <c r="AC266" s="72">
        <v>34</v>
      </c>
      <c r="AD266" s="72">
        <v>34</v>
      </c>
      <c r="AE266" s="72">
        <v>34</v>
      </c>
      <c r="AF266" s="72">
        <v>34</v>
      </c>
      <c r="AG266" s="72">
        <v>22</v>
      </c>
      <c r="AH266" s="72">
        <v>34</v>
      </c>
      <c r="AI266" s="72">
        <v>1</v>
      </c>
      <c r="AJ266" s="72">
        <v>12</v>
      </c>
      <c r="AK266" s="72">
        <v>34</v>
      </c>
      <c r="AL266" s="72">
        <v>22</v>
      </c>
      <c r="AM266" s="72">
        <v>34</v>
      </c>
      <c r="AN266" s="72">
        <v>34</v>
      </c>
      <c r="AO266" s="72">
        <v>1</v>
      </c>
      <c r="AP266" s="72">
        <v>12</v>
      </c>
      <c r="AQ266" s="72">
        <v>1</v>
      </c>
      <c r="AR266" s="72">
        <v>34</v>
      </c>
      <c r="AS266" s="72">
        <v>34</v>
      </c>
      <c r="AT266" s="74">
        <v>34</v>
      </c>
      <c r="AU266" s="72">
        <v>1</v>
      </c>
    </row>
    <row r="267" spans="1:47" s="18" customFormat="1" x14ac:dyDescent="0.2">
      <c r="A267" s="71" t="s">
        <v>411</v>
      </c>
      <c r="B267" s="72" t="s">
        <v>272</v>
      </c>
      <c r="C267" s="72"/>
      <c r="D267" s="72"/>
      <c r="E267" s="72"/>
      <c r="F267" s="72">
        <v>12</v>
      </c>
      <c r="G267" s="72">
        <v>12</v>
      </c>
      <c r="H267" s="72">
        <v>12</v>
      </c>
      <c r="I267" s="72">
        <v>12</v>
      </c>
      <c r="J267" s="72">
        <v>12</v>
      </c>
      <c r="K267" s="72">
        <v>12</v>
      </c>
      <c r="L267" s="72">
        <v>12</v>
      </c>
      <c r="M267" s="74">
        <v>12</v>
      </c>
      <c r="N267" s="72">
        <v>0</v>
      </c>
      <c r="O267" s="72">
        <v>12</v>
      </c>
      <c r="P267" s="74">
        <v>12</v>
      </c>
      <c r="Q267" s="72">
        <v>0</v>
      </c>
      <c r="R267" s="72">
        <v>12</v>
      </c>
      <c r="S267" s="72">
        <v>12</v>
      </c>
      <c r="T267" s="72">
        <v>0</v>
      </c>
      <c r="U267" s="72">
        <v>0</v>
      </c>
      <c r="V267" s="72">
        <v>12</v>
      </c>
      <c r="W267" s="74">
        <v>12</v>
      </c>
      <c r="X267" s="72">
        <v>12</v>
      </c>
      <c r="Y267" s="72">
        <v>12</v>
      </c>
      <c r="Z267" s="72">
        <v>12</v>
      </c>
      <c r="AA267" s="72">
        <v>12</v>
      </c>
      <c r="AB267" s="72">
        <v>12</v>
      </c>
      <c r="AC267" s="72">
        <v>12</v>
      </c>
      <c r="AD267" s="72">
        <v>12</v>
      </c>
      <c r="AE267" s="72">
        <v>12</v>
      </c>
      <c r="AF267" s="72">
        <v>12</v>
      </c>
      <c r="AG267" s="72">
        <v>12</v>
      </c>
      <c r="AH267" s="72">
        <v>0</v>
      </c>
      <c r="AI267" s="72">
        <v>4</v>
      </c>
      <c r="AJ267" s="72">
        <v>0</v>
      </c>
      <c r="AK267" s="72">
        <v>12</v>
      </c>
      <c r="AL267" s="72">
        <v>12</v>
      </c>
      <c r="AM267" s="72">
        <v>12</v>
      </c>
      <c r="AN267" s="72">
        <v>12</v>
      </c>
      <c r="AO267" s="72">
        <v>12</v>
      </c>
      <c r="AP267" s="72">
        <v>12</v>
      </c>
      <c r="AQ267" s="72">
        <v>4</v>
      </c>
      <c r="AR267" s="72">
        <v>12</v>
      </c>
      <c r="AS267" s="72">
        <v>12</v>
      </c>
      <c r="AT267" s="74">
        <v>12</v>
      </c>
      <c r="AU267" s="72">
        <v>4</v>
      </c>
    </row>
    <row r="268" spans="1:47" s="18" customFormat="1" x14ac:dyDescent="0.2">
      <c r="A268" s="71" t="s">
        <v>348</v>
      </c>
      <c r="B268" s="72" t="s">
        <v>264</v>
      </c>
      <c r="C268" s="72"/>
      <c r="D268" s="72"/>
      <c r="E268" s="72"/>
      <c r="F268" s="72">
        <v>1</v>
      </c>
      <c r="G268" s="72">
        <v>1</v>
      </c>
      <c r="H268" s="72">
        <v>1</v>
      </c>
      <c r="I268" s="72">
        <v>1</v>
      </c>
      <c r="J268" s="72">
        <v>1</v>
      </c>
      <c r="K268" s="72">
        <v>1</v>
      </c>
      <c r="L268" s="72">
        <v>1</v>
      </c>
      <c r="M268" s="74">
        <v>1</v>
      </c>
      <c r="N268" s="72">
        <v>0</v>
      </c>
      <c r="O268" s="72">
        <v>1</v>
      </c>
      <c r="P268" s="74">
        <v>1</v>
      </c>
      <c r="Q268" s="72">
        <v>1</v>
      </c>
      <c r="R268" s="72">
        <v>1</v>
      </c>
      <c r="S268" s="72">
        <v>1</v>
      </c>
      <c r="T268" s="72">
        <v>1</v>
      </c>
      <c r="U268" s="72">
        <v>1</v>
      </c>
      <c r="V268" s="72">
        <v>1</v>
      </c>
      <c r="W268" s="74">
        <v>1</v>
      </c>
      <c r="X268" s="72">
        <v>1</v>
      </c>
      <c r="Y268" s="72">
        <v>1</v>
      </c>
      <c r="Z268" s="72">
        <v>1</v>
      </c>
      <c r="AA268" s="72">
        <v>1</v>
      </c>
      <c r="AB268" s="72">
        <v>1</v>
      </c>
      <c r="AC268" s="72">
        <v>1</v>
      </c>
      <c r="AD268" s="72">
        <v>1</v>
      </c>
      <c r="AE268" s="72">
        <v>1</v>
      </c>
      <c r="AF268" s="72">
        <v>1</v>
      </c>
      <c r="AG268" s="72">
        <v>1</v>
      </c>
      <c r="AH268" s="72">
        <v>0</v>
      </c>
      <c r="AI268" s="72">
        <v>0</v>
      </c>
      <c r="AJ268" s="72">
        <v>1</v>
      </c>
      <c r="AK268" s="72">
        <v>1</v>
      </c>
      <c r="AL268" s="72">
        <v>1</v>
      </c>
      <c r="AM268" s="72">
        <v>1</v>
      </c>
      <c r="AN268" s="72">
        <v>1</v>
      </c>
      <c r="AO268" s="72">
        <v>1</v>
      </c>
      <c r="AP268" s="72">
        <v>1</v>
      </c>
      <c r="AQ268" s="72">
        <v>1</v>
      </c>
      <c r="AR268" s="72">
        <v>1</v>
      </c>
      <c r="AS268" s="72">
        <v>1</v>
      </c>
      <c r="AT268" s="74">
        <v>1</v>
      </c>
      <c r="AU268" s="72">
        <v>0</v>
      </c>
    </row>
    <row r="269" spans="1:47" s="18" customFormat="1" x14ac:dyDescent="0.2">
      <c r="A269" s="71" t="s">
        <v>374</v>
      </c>
      <c r="B269" s="72" t="s">
        <v>312</v>
      </c>
      <c r="C269" s="72"/>
      <c r="D269" s="72"/>
      <c r="E269" s="72"/>
      <c r="F269" s="72">
        <v>24</v>
      </c>
      <c r="G269" s="72">
        <v>24</v>
      </c>
      <c r="H269" s="72">
        <v>24</v>
      </c>
      <c r="I269" s="72">
        <v>9</v>
      </c>
      <c r="J269" s="72">
        <v>24</v>
      </c>
      <c r="K269" s="72">
        <v>9</v>
      </c>
      <c r="L269" s="72">
        <v>24</v>
      </c>
      <c r="M269" s="74">
        <v>24</v>
      </c>
      <c r="N269" s="72">
        <v>11</v>
      </c>
      <c r="O269" s="72">
        <v>24</v>
      </c>
      <c r="P269" s="74">
        <v>24</v>
      </c>
      <c r="Q269" s="72">
        <v>9</v>
      </c>
      <c r="R269" s="72">
        <v>9</v>
      </c>
      <c r="S269" s="72">
        <v>9</v>
      </c>
      <c r="T269" s="72">
        <v>24</v>
      </c>
      <c r="U269" s="72">
        <v>24</v>
      </c>
      <c r="V269" s="72">
        <v>24</v>
      </c>
      <c r="W269" s="74">
        <v>9</v>
      </c>
      <c r="X269" s="72">
        <v>24</v>
      </c>
      <c r="Y269" s="72">
        <v>24</v>
      </c>
      <c r="Z269" s="72">
        <v>24</v>
      </c>
      <c r="AA269" s="72">
        <v>24</v>
      </c>
      <c r="AB269" s="72">
        <v>24</v>
      </c>
      <c r="AC269" s="72">
        <v>11</v>
      </c>
      <c r="AD269" s="72">
        <v>24</v>
      </c>
      <c r="AE269" s="72">
        <v>24</v>
      </c>
      <c r="AF269" s="72">
        <v>24</v>
      </c>
      <c r="AG269" s="72">
        <v>9</v>
      </c>
      <c r="AH269" s="72">
        <v>9</v>
      </c>
      <c r="AI269" s="72">
        <v>0</v>
      </c>
      <c r="AJ269" s="72">
        <v>24</v>
      </c>
      <c r="AK269" s="72">
        <v>9</v>
      </c>
      <c r="AL269" s="72">
        <v>9</v>
      </c>
      <c r="AM269" s="72">
        <v>24</v>
      </c>
      <c r="AN269" s="72">
        <v>24</v>
      </c>
      <c r="AO269" s="72">
        <v>24</v>
      </c>
      <c r="AP269" s="72">
        <v>24</v>
      </c>
      <c r="AQ269" s="72">
        <v>4</v>
      </c>
      <c r="AR269" s="72">
        <v>24</v>
      </c>
      <c r="AS269" s="72">
        <v>24</v>
      </c>
      <c r="AT269" s="74">
        <v>24</v>
      </c>
      <c r="AU269" s="72">
        <v>0</v>
      </c>
    </row>
    <row r="270" spans="1:47" s="18" customFormat="1" x14ac:dyDescent="0.2">
      <c r="A270" s="49" t="s">
        <v>238</v>
      </c>
      <c r="B270" s="49" t="s">
        <v>299</v>
      </c>
      <c r="C270" s="49" t="s">
        <v>288</v>
      </c>
      <c r="D270" s="49"/>
      <c r="E270" s="49"/>
      <c r="F270" s="49">
        <v>18</v>
      </c>
      <c r="G270" s="49">
        <v>18</v>
      </c>
      <c r="H270" s="49">
        <v>3</v>
      </c>
      <c r="I270" s="49">
        <v>3</v>
      </c>
      <c r="J270" s="49">
        <v>18</v>
      </c>
      <c r="K270" s="49">
        <v>10</v>
      </c>
      <c r="L270" s="49">
        <v>18</v>
      </c>
      <c r="M270" s="73">
        <v>18</v>
      </c>
      <c r="N270" s="49">
        <v>1</v>
      </c>
      <c r="O270" s="49">
        <v>10</v>
      </c>
      <c r="P270" s="73">
        <v>18</v>
      </c>
      <c r="Q270" s="49">
        <v>10</v>
      </c>
      <c r="R270" s="49">
        <v>10</v>
      </c>
      <c r="S270" s="49">
        <v>18</v>
      </c>
      <c r="T270" s="49">
        <v>10</v>
      </c>
      <c r="U270" s="49">
        <v>10</v>
      </c>
      <c r="V270" s="49">
        <v>18</v>
      </c>
      <c r="W270" s="73">
        <v>10</v>
      </c>
      <c r="X270" s="49">
        <v>18</v>
      </c>
      <c r="Y270" s="49">
        <v>10</v>
      </c>
      <c r="Z270" s="49">
        <v>10</v>
      </c>
      <c r="AA270" s="49">
        <v>10</v>
      </c>
      <c r="AB270" s="49">
        <v>3</v>
      </c>
      <c r="AC270" s="49">
        <v>10</v>
      </c>
      <c r="AD270" s="49">
        <v>10</v>
      </c>
      <c r="AE270" s="49">
        <v>10</v>
      </c>
      <c r="AF270" s="49">
        <v>18</v>
      </c>
      <c r="AG270" s="49">
        <v>18</v>
      </c>
      <c r="AH270" s="49">
        <v>18</v>
      </c>
      <c r="AI270" s="49">
        <v>3</v>
      </c>
      <c r="AJ270" s="49">
        <v>10</v>
      </c>
      <c r="AK270" s="49">
        <v>10</v>
      </c>
      <c r="AL270" s="49">
        <v>18</v>
      </c>
      <c r="AM270" s="49">
        <v>18</v>
      </c>
      <c r="AN270" s="49">
        <v>18</v>
      </c>
      <c r="AO270" s="49">
        <v>3</v>
      </c>
      <c r="AP270" s="49">
        <v>10</v>
      </c>
      <c r="AQ270" s="49">
        <v>3</v>
      </c>
      <c r="AR270" s="49">
        <v>10</v>
      </c>
      <c r="AS270" s="49">
        <v>18</v>
      </c>
      <c r="AT270" s="73">
        <v>10</v>
      </c>
      <c r="AU270" s="49">
        <v>3</v>
      </c>
    </row>
    <row r="271" spans="1:47" s="18" customFormat="1" x14ac:dyDescent="0.2">
      <c r="A271" s="72" t="s">
        <v>482</v>
      </c>
      <c r="B271" s="72" t="s">
        <v>270</v>
      </c>
      <c r="C271" s="72" t="s">
        <v>274</v>
      </c>
      <c r="D271" s="72" t="s">
        <v>323</v>
      </c>
      <c r="E271" s="72"/>
      <c r="F271" s="72">
        <v>24</v>
      </c>
      <c r="G271" s="72">
        <v>24</v>
      </c>
      <c r="H271" s="72">
        <v>24</v>
      </c>
      <c r="I271" s="72">
        <v>24</v>
      </c>
      <c r="J271" s="72">
        <v>24</v>
      </c>
      <c r="K271" s="72">
        <v>24</v>
      </c>
      <c r="L271" s="72">
        <v>24</v>
      </c>
      <c r="M271" s="74">
        <v>24</v>
      </c>
      <c r="N271" s="72">
        <v>0</v>
      </c>
      <c r="O271" s="72">
        <v>24</v>
      </c>
      <c r="P271" s="74">
        <v>24</v>
      </c>
      <c r="Q271" s="72">
        <v>24</v>
      </c>
      <c r="R271" s="72">
        <v>24</v>
      </c>
      <c r="S271" s="72">
        <v>24</v>
      </c>
      <c r="T271" s="72">
        <v>2</v>
      </c>
      <c r="U271" s="72">
        <v>2</v>
      </c>
      <c r="V271" s="72">
        <v>24</v>
      </c>
      <c r="W271" s="74">
        <v>24</v>
      </c>
      <c r="X271" s="72">
        <v>24</v>
      </c>
      <c r="Y271" s="72">
        <v>24</v>
      </c>
      <c r="Z271" s="72">
        <v>24</v>
      </c>
      <c r="AA271" s="72">
        <v>24</v>
      </c>
      <c r="AB271" s="72">
        <v>24</v>
      </c>
      <c r="AC271" s="72">
        <v>24</v>
      </c>
      <c r="AD271" s="72">
        <v>24</v>
      </c>
      <c r="AE271" s="72">
        <v>24</v>
      </c>
      <c r="AF271" s="72">
        <v>24</v>
      </c>
      <c r="AG271" s="72">
        <v>24</v>
      </c>
      <c r="AH271" s="72">
        <v>12</v>
      </c>
      <c r="AI271" s="72">
        <v>24</v>
      </c>
      <c r="AJ271" s="72">
        <v>2</v>
      </c>
      <c r="AK271" s="72">
        <v>24</v>
      </c>
      <c r="AL271" s="72">
        <v>24</v>
      </c>
      <c r="AM271" s="72">
        <v>24</v>
      </c>
      <c r="AN271" s="72">
        <v>24</v>
      </c>
      <c r="AO271" s="72">
        <v>24</v>
      </c>
      <c r="AP271" s="72">
        <v>2</v>
      </c>
      <c r="AQ271" s="72">
        <v>24</v>
      </c>
      <c r="AR271" s="72">
        <v>24</v>
      </c>
      <c r="AS271" s="72">
        <v>24</v>
      </c>
      <c r="AT271" s="74">
        <v>24</v>
      </c>
      <c r="AU271" s="72">
        <v>24</v>
      </c>
    </row>
    <row r="272" spans="1:47" s="18" customFormat="1" x14ac:dyDescent="0.2">
      <c r="A272" s="71" t="s">
        <v>375</v>
      </c>
      <c r="B272" s="72" t="s">
        <v>302</v>
      </c>
      <c r="C272" s="72"/>
      <c r="D272" s="72"/>
      <c r="E272" s="72"/>
      <c r="F272" s="72">
        <v>2</v>
      </c>
      <c r="G272" s="72">
        <v>2</v>
      </c>
      <c r="H272" s="72">
        <v>2</v>
      </c>
      <c r="I272" s="72">
        <v>0</v>
      </c>
      <c r="J272" s="72">
        <v>2</v>
      </c>
      <c r="K272" s="72">
        <v>2</v>
      </c>
      <c r="L272" s="72">
        <v>2</v>
      </c>
      <c r="M272" s="74">
        <v>2</v>
      </c>
      <c r="N272" s="72">
        <v>2</v>
      </c>
      <c r="O272" s="72">
        <v>2</v>
      </c>
      <c r="P272" s="74">
        <v>2</v>
      </c>
      <c r="Q272" s="72">
        <v>2</v>
      </c>
      <c r="R272" s="72">
        <v>2</v>
      </c>
      <c r="S272" s="72">
        <v>2</v>
      </c>
      <c r="T272" s="72">
        <v>2</v>
      </c>
      <c r="U272" s="72">
        <v>2</v>
      </c>
      <c r="V272" s="72">
        <v>2</v>
      </c>
      <c r="W272" s="74">
        <v>2</v>
      </c>
      <c r="X272" s="72">
        <v>2</v>
      </c>
      <c r="Y272" s="72">
        <v>2</v>
      </c>
      <c r="Z272" s="72">
        <v>2</v>
      </c>
      <c r="AA272" s="72">
        <v>2</v>
      </c>
      <c r="AB272" s="72">
        <v>2</v>
      </c>
      <c r="AC272" s="72">
        <v>2</v>
      </c>
      <c r="AD272" s="72">
        <v>2</v>
      </c>
      <c r="AE272" s="72">
        <v>2</v>
      </c>
      <c r="AF272" s="72">
        <v>2</v>
      </c>
      <c r="AG272" s="72">
        <v>2</v>
      </c>
      <c r="AH272" s="72">
        <v>2</v>
      </c>
      <c r="AI272" s="72">
        <v>0</v>
      </c>
      <c r="AJ272" s="72">
        <v>2</v>
      </c>
      <c r="AK272" s="72">
        <v>2</v>
      </c>
      <c r="AL272" s="72">
        <v>2</v>
      </c>
      <c r="AM272" s="72">
        <v>2</v>
      </c>
      <c r="AN272" s="72">
        <v>2</v>
      </c>
      <c r="AO272" s="72">
        <v>2</v>
      </c>
      <c r="AP272" s="72">
        <v>2</v>
      </c>
      <c r="AQ272" s="72">
        <v>0</v>
      </c>
      <c r="AR272" s="72">
        <v>2</v>
      </c>
      <c r="AS272" s="72">
        <v>2</v>
      </c>
      <c r="AT272" s="74">
        <v>2</v>
      </c>
      <c r="AU272" s="72">
        <v>0</v>
      </c>
    </row>
    <row r="273" spans="1:47" s="18" customFormat="1" x14ac:dyDescent="0.2">
      <c r="A273" s="49" t="s">
        <v>453</v>
      </c>
      <c r="B273" s="49" t="s">
        <v>243</v>
      </c>
      <c r="C273" s="49" t="s">
        <v>323</v>
      </c>
      <c r="D273" s="49"/>
      <c r="E273" s="49"/>
      <c r="F273" s="49">
        <v>4</v>
      </c>
      <c r="G273" s="49">
        <v>4</v>
      </c>
      <c r="H273" s="49">
        <v>4</v>
      </c>
      <c r="I273" s="49">
        <v>9.5</v>
      </c>
      <c r="J273" s="49">
        <v>40</v>
      </c>
      <c r="K273" s="49">
        <v>40</v>
      </c>
      <c r="L273" s="49">
        <v>40</v>
      </c>
      <c r="M273" s="73">
        <v>40</v>
      </c>
      <c r="N273" s="49">
        <v>8.5</v>
      </c>
      <c r="O273" s="49">
        <v>4</v>
      </c>
      <c r="P273" s="73">
        <v>4</v>
      </c>
      <c r="Q273" s="49">
        <v>4</v>
      </c>
      <c r="R273" s="49">
        <v>40</v>
      </c>
      <c r="S273" s="49">
        <v>26</v>
      </c>
      <c r="T273" s="49">
        <v>18</v>
      </c>
      <c r="U273" s="49">
        <v>18</v>
      </c>
      <c r="V273" s="49">
        <v>40</v>
      </c>
      <c r="W273" s="73">
        <v>40</v>
      </c>
      <c r="X273" s="49">
        <v>40</v>
      </c>
      <c r="Y273" s="49">
        <v>40</v>
      </c>
      <c r="Z273" s="49">
        <v>40</v>
      </c>
      <c r="AA273" s="49">
        <v>40</v>
      </c>
      <c r="AB273" s="49">
        <v>18</v>
      </c>
      <c r="AC273" s="49">
        <v>4</v>
      </c>
      <c r="AD273" s="49">
        <v>40</v>
      </c>
      <c r="AE273" s="49">
        <v>40</v>
      </c>
      <c r="AF273" s="49">
        <v>4</v>
      </c>
      <c r="AG273" s="49">
        <v>18</v>
      </c>
      <c r="AH273" s="49">
        <v>0</v>
      </c>
      <c r="AI273" s="49">
        <v>4</v>
      </c>
      <c r="AJ273" s="49">
        <v>18</v>
      </c>
      <c r="AK273" s="49">
        <v>40</v>
      </c>
      <c r="AL273" s="49">
        <v>18</v>
      </c>
      <c r="AM273" s="49">
        <v>4</v>
      </c>
      <c r="AN273" s="49">
        <v>4</v>
      </c>
      <c r="AO273" s="49">
        <v>4</v>
      </c>
      <c r="AP273" s="49">
        <v>18</v>
      </c>
      <c r="AQ273" s="49">
        <v>4</v>
      </c>
      <c r="AR273" s="49">
        <v>40</v>
      </c>
      <c r="AS273" s="49">
        <v>4</v>
      </c>
      <c r="AT273" s="73">
        <v>40</v>
      </c>
      <c r="AU273" s="49">
        <v>4</v>
      </c>
    </row>
    <row r="274" spans="1:47" s="18" customFormat="1" x14ac:dyDescent="0.2">
      <c r="A274" s="71" t="s">
        <v>376</v>
      </c>
      <c r="B274" s="72" t="s">
        <v>297</v>
      </c>
      <c r="C274" s="72"/>
      <c r="D274" s="72"/>
      <c r="E274" s="72"/>
      <c r="F274" s="72">
        <v>12</v>
      </c>
      <c r="G274" s="72">
        <v>12</v>
      </c>
      <c r="H274" s="72">
        <v>12</v>
      </c>
      <c r="I274" s="72">
        <v>0</v>
      </c>
      <c r="J274" s="72">
        <v>12</v>
      </c>
      <c r="K274" s="72">
        <v>12</v>
      </c>
      <c r="L274" s="72">
        <v>12</v>
      </c>
      <c r="M274" s="74">
        <v>12</v>
      </c>
      <c r="N274" s="72">
        <v>12</v>
      </c>
      <c r="O274" s="72">
        <v>12</v>
      </c>
      <c r="P274" s="74">
        <v>12</v>
      </c>
      <c r="Q274" s="72">
        <v>12</v>
      </c>
      <c r="R274" s="72">
        <v>12</v>
      </c>
      <c r="S274" s="72">
        <v>12</v>
      </c>
      <c r="T274" s="72">
        <v>12</v>
      </c>
      <c r="U274" s="72">
        <v>12</v>
      </c>
      <c r="V274" s="72">
        <v>12</v>
      </c>
      <c r="W274" s="74">
        <v>12</v>
      </c>
      <c r="X274" s="72">
        <v>0</v>
      </c>
      <c r="Y274" s="72">
        <v>12</v>
      </c>
      <c r="Z274" s="72">
        <v>12</v>
      </c>
      <c r="AA274" s="72">
        <v>12</v>
      </c>
      <c r="AB274" s="72">
        <v>12</v>
      </c>
      <c r="AC274" s="72">
        <v>0</v>
      </c>
      <c r="AD274" s="72">
        <v>12</v>
      </c>
      <c r="AE274" s="72">
        <v>12</v>
      </c>
      <c r="AF274" s="72">
        <v>12</v>
      </c>
      <c r="AG274" s="72">
        <v>12</v>
      </c>
      <c r="AH274" s="72">
        <v>12</v>
      </c>
      <c r="AI274" s="72">
        <v>12</v>
      </c>
      <c r="AJ274" s="72">
        <v>0</v>
      </c>
      <c r="AK274" s="72">
        <v>0</v>
      </c>
      <c r="AL274" s="72">
        <v>12</v>
      </c>
      <c r="AM274" s="72">
        <v>12</v>
      </c>
      <c r="AN274" s="72">
        <v>12</v>
      </c>
      <c r="AO274" s="72">
        <v>12</v>
      </c>
      <c r="AP274" s="72">
        <v>12</v>
      </c>
      <c r="AQ274" s="72">
        <v>0</v>
      </c>
      <c r="AR274" s="72">
        <v>12</v>
      </c>
      <c r="AS274" s="72">
        <v>12</v>
      </c>
      <c r="AT274" s="74">
        <v>12</v>
      </c>
      <c r="AU274" s="72">
        <v>0</v>
      </c>
    </row>
    <row r="275" spans="1:47" s="18" customFormat="1" x14ac:dyDescent="0.2">
      <c r="A275" s="72" t="s">
        <v>377</v>
      </c>
      <c r="B275" s="72" t="s">
        <v>301</v>
      </c>
      <c r="C275" s="72" t="s">
        <v>303</v>
      </c>
      <c r="D275" s="72"/>
      <c r="E275" s="72"/>
      <c r="F275" s="72">
        <v>34</v>
      </c>
      <c r="G275" s="72">
        <v>34</v>
      </c>
      <c r="H275" s="72">
        <v>1</v>
      </c>
      <c r="I275" s="72">
        <v>10</v>
      </c>
      <c r="J275" s="72">
        <v>34</v>
      </c>
      <c r="K275" s="72">
        <v>34</v>
      </c>
      <c r="L275" s="72">
        <v>34</v>
      </c>
      <c r="M275" s="74">
        <v>34</v>
      </c>
      <c r="N275" s="72">
        <v>12</v>
      </c>
      <c r="O275" s="72">
        <v>34</v>
      </c>
      <c r="P275" s="74">
        <v>34</v>
      </c>
      <c r="Q275" s="72">
        <v>34</v>
      </c>
      <c r="R275" s="72">
        <v>34</v>
      </c>
      <c r="S275" s="72">
        <v>22</v>
      </c>
      <c r="T275" s="72">
        <v>12</v>
      </c>
      <c r="U275" s="72">
        <v>12</v>
      </c>
      <c r="V275" s="72">
        <v>34</v>
      </c>
      <c r="W275" s="74">
        <v>34</v>
      </c>
      <c r="X275" s="72">
        <v>34</v>
      </c>
      <c r="Y275" s="72">
        <v>12</v>
      </c>
      <c r="Z275" s="72">
        <v>34</v>
      </c>
      <c r="AA275" s="72">
        <v>34</v>
      </c>
      <c r="AB275" s="72">
        <v>10</v>
      </c>
      <c r="AC275" s="72">
        <v>34</v>
      </c>
      <c r="AD275" s="72">
        <v>34</v>
      </c>
      <c r="AE275" s="72">
        <v>34</v>
      </c>
      <c r="AF275" s="72">
        <v>34</v>
      </c>
      <c r="AG275" s="72">
        <v>22</v>
      </c>
      <c r="AH275" s="72">
        <v>34</v>
      </c>
      <c r="AI275" s="72">
        <v>1</v>
      </c>
      <c r="AJ275" s="72">
        <v>12</v>
      </c>
      <c r="AK275" s="72">
        <v>34</v>
      </c>
      <c r="AL275" s="72">
        <v>22</v>
      </c>
      <c r="AM275" s="72">
        <v>34</v>
      </c>
      <c r="AN275" s="72">
        <v>34</v>
      </c>
      <c r="AO275" s="72">
        <v>1</v>
      </c>
      <c r="AP275" s="72">
        <v>12</v>
      </c>
      <c r="AQ275" s="72">
        <v>1</v>
      </c>
      <c r="AR275" s="72">
        <v>34</v>
      </c>
      <c r="AS275" s="72">
        <v>34</v>
      </c>
      <c r="AT275" s="74">
        <v>34</v>
      </c>
      <c r="AU275" s="72">
        <v>1</v>
      </c>
    </row>
    <row r="276" spans="1:47" s="18" customFormat="1" x14ac:dyDescent="0.2">
      <c r="A276" s="50" t="s">
        <v>454</v>
      </c>
      <c r="B276" s="49" t="s">
        <v>246</v>
      </c>
      <c r="C276" s="49"/>
      <c r="D276" s="49"/>
      <c r="E276" s="49"/>
      <c r="F276" s="49">
        <v>9</v>
      </c>
      <c r="G276" s="49">
        <v>9</v>
      </c>
      <c r="H276" s="49">
        <v>3</v>
      </c>
      <c r="I276" s="49">
        <v>30</v>
      </c>
      <c r="J276" s="49">
        <v>30</v>
      </c>
      <c r="K276" s="49">
        <v>30</v>
      </c>
      <c r="L276" s="49">
        <v>30</v>
      </c>
      <c r="M276" s="73">
        <v>30</v>
      </c>
      <c r="N276" s="49">
        <v>9</v>
      </c>
      <c r="O276" s="49">
        <v>9</v>
      </c>
      <c r="P276" s="73">
        <v>9</v>
      </c>
      <c r="Q276" s="49">
        <v>9</v>
      </c>
      <c r="R276" s="49">
        <v>30</v>
      </c>
      <c r="S276" s="49">
        <v>30</v>
      </c>
      <c r="T276" s="49">
        <v>9</v>
      </c>
      <c r="U276" s="49">
        <v>9</v>
      </c>
      <c r="V276" s="49">
        <v>30</v>
      </c>
      <c r="W276" s="73">
        <v>30</v>
      </c>
      <c r="X276" s="49">
        <v>30</v>
      </c>
      <c r="Y276" s="49">
        <v>30</v>
      </c>
      <c r="Z276" s="49">
        <v>30</v>
      </c>
      <c r="AA276" s="49">
        <v>30</v>
      </c>
      <c r="AB276" s="49">
        <v>30</v>
      </c>
      <c r="AC276" s="49">
        <v>30</v>
      </c>
      <c r="AD276" s="49">
        <v>30</v>
      </c>
      <c r="AE276" s="49">
        <v>30</v>
      </c>
      <c r="AF276" s="49">
        <v>9</v>
      </c>
      <c r="AG276" s="49">
        <v>30</v>
      </c>
      <c r="AH276" s="49">
        <v>0</v>
      </c>
      <c r="AI276" s="49">
        <v>3</v>
      </c>
      <c r="AJ276" s="49">
        <v>9</v>
      </c>
      <c r="AK276" s="49">
        <v>30</v>
      </c>
      <c r="AL276" s="49">
        <v>30</v>
      </c>
      <c r="AM276" s="49">
        <v>9</v>
      </c>
      <c r="AN276" s="49">
        <v>9</v>
      </c>
      <c r="AO276" s="49">
        <v>3</v>
      </c>
      <c r="AP276" s="49">
        <v>9</v>
      </c>
      <c r="AQ276" s="49">
        <v>3</v>
      </c>
      <c r="AR276" s="49">
        <v>30</v>
      </c>
      <c r="AS276" s="49">
        <v>9</v>
      </c>
      <c r="AT276" s="73">
        <v>30</v>
      </c>
      <c r="AU276" s="49">
        <v>3</v>
      </c>
    </row>
    <row r="277" spans="1:47" s="18" customFormat="1" x14ac:dyDescent="0.2">
      <c r="A277" s="50" t="s">
        <v>179</v>
      </c>
      <c r="B277" s="73" t="s">
        <v>349</v>
      </c>
      <c r="C277" s="49"/>
      <c r="D277" s="49"/>
      <c r="E277" s="49"/>
      <c r="F277" s="49">
        <v>18</v>
      </c>
      <c r="G277" s="49">
        <v>18</v>
      </c>
      <c r="H277" s="49">
        <v>4</v>
      </c>
      <c r="I277" s="49">
        <v>4</v>
      </c>
      <c r="J277" s="49">
        <v>18</v>
      </c>
      <c r="K277" s="49">
        <v>18</v>
      </c>
      <c r="L277" s="49">
        <v>18</v>
      </c>
      <c r="M277" s="73">
        <v>18</v>
      </c>
      <c r="N277" s="49">
        <v>10</v>
      </c>
      <c r="O277" s="49">
        <v>10</v>
      </c>
      <c r="P277" s="73">
        <v>18</v>
      </c>
      <c r="Q277" s="49">
        <v>10</v>
      </c>
      <c r="R277" s="49">
        <v>18</v>
      </c>
      <c r="S277" s="49">
        <v>18</v>
      </c>
      <c r="T277" s="49">
        <v>18</v>
      </c>
      <c r="U277" s="49">
        <v>18</v>
      </c>
      <c r="V277" s="49">
        <v>18</v>
      </c>
      <c r="W277" s="73">
        <v>18</v>
      </c>
      <c r="X277" s="49">
        <v>18</v>
      </c>
      <c r="Y277" s="49">
        <v>18</v>
      </c>
      <c r="Z277" s="49">
        <v>18</v>
      </c>
      <c r="AA277" s="49">
        <v>18</v>
      </c>
      <c r="AB277" s="49">
        <v>4</v>
      </c>
      <c r="AC277" s="49">
        <v>10</v>
      </c>
      <c r="AD277" s="49">
        <v>18</v>
      </c>
      <c r="AE277" s="49">
        <v>18</v>
      </c>
      <c r="AF277" s="49">
        <v>18</v>
      </c>
      <c r="AG277" s="49">
        <v>18</v>
      </c>
      <c r="AH277" s="49">
        <v>0</v>
      </c>
      <c r="AI277" s="49">
        <v>4</v>
      </c>
      <c r="AJ277" s="49">
        <v>18</v>
      </c>
      <c r="AK277" s="49">
        <v>18</v>
      </c>
      <c r="AL277" s="49">
        <v>18</v>
      </c>
      <c r="AM277" s="49">
        <v>18</v>
      </c>
      <c r="AN277" s="49">
        <v>18</v>
      </c>
      <c r="AO277" s="49">
        <v>4</v>
      </c>
      <c r="AP277" s="49">
        <v>18</v>
      </c>
      <c r="AQ277" s="49">
        <v>4</v>
      </c>
      <c r="AR277" s="49">
        <v>18</v>
      </c>
      <c r="AS277" s="49">
        <v>18</v>
      </c>
      <c r="AT277" s="73">
        <v>18</v>
      </c>
      <c r="AU277" s="49">
        <v>4</v>
      </c>
    </row>
    <row r="278" spans="1:47" s="18" customFormat="1" x14ac:dyDescent="0.2">
      <c r="A278" s="72" t="s">
        <v>455</v>
      </c>
      <c r="B278" s="74" t="s">
        <v>349</v>
      </c>
      <c r="C278" s="72"/>
      <c r="D278" s="72"/>
      <c r="E278" s="72"/>
      <c r="F278" s="72">
        <v>18</v>
      </c>
      <c r="G278" s="72">
        <v>18</v>
      </c>
      <c r="H278" s="72">
        <v>4</v>
      </c>
      <c r="I278" s="72">
        <v>4</v>
      </c>
      <c r="J278" s="72">
        <v>18</v>
      </c>
      <c r="K278" s="72">
        <v>18</v>
      </c>
      <c r="L278" s="72">
        <v>18</v>
      </c>
      <c r="M278" s="74">
        <v>18</v>
      </c>
      <c r="N278" s="72">
        <v>10</v>
      </c>
      <c r="O278" s="72">
        <v>10</v>
      </c>
      <c r="P278" s="74">
        <v>18</v>
      </c>
      <c r="Q278" s="72">
        <v>10</v>
      </c>
      <c r="R278" s="72">
        <v>18</v>
      </c>
      <c r="S278" s="72">
        <v>18</v>
      </c>
      <c r="T278" s="72">
        <v>18</v>
      </c>
      <c r="U278" s="72">
        <v>18</v>
      </c>
      <c r="V278" s="72">
        <v>18</v>
      </c>
      <c r="W278" s="74">
        <v>18</v>
      </c>
      <c r="X278" s="72">
        <v>18</v>
      </c>
      <c r="Y278" s="72">
        <v>18</v>
      </c>
      <c r="Z278" s="72">
        <v>18</v>
      </c>
      <c r="AA278" s="72">
        <v>18</v>
      </c>
      <c r="AB278" s="72">
        <v>4</v>
      </c>
      <c r="AC278" s="72">
        <v>10</v>
      </c>
      <c r="AD278" s="72">
        <v>18</v>
      </c>
      <c r="AE278" s="72">
        <v>18</v>
      </c>
      <c r="AF278" s="72">
        <v>18</v>
      </c>
      <c r="AG278" s="72">
        <v>18</v>
      </c>
      <c r="AH278" s="72">
        <v>0</v>
      </c>
      <c r="AI278" s="72">
        <v>4</v>
      </c>
      <c r="AJ278" s="72">
        <v>18</v>
      </c>
      <c r="AK278" s="72">
        <v>18</v>
      </c>
      <c r="AL278" s="72">
        <v>18</v>
      </c>
      <c r="AM278" s="72">
        <v>18</v>
      </c>
      <c r="AN278" s="72">
        <v>18</v>
      </c>
      <c r="AO278" s="72">
        <v>4</v>
      </c>
      <c r="AP278" s="72">
        <v>18</v>
      </c>
      <c r="AQ278" s="72">
        <v>4</v>
      </c>
      <c r="AR278" s="72">
        <v>18</v>
      </c>
      <c r="AS278" s="72">
        <v>18</v>
      </c>
      <c r="AT278" s="74">
        <v>18</v>
      </c>
      <c r="AU278" s="72">
        <v>4</v>
      </c>
    </row>
    <row r="279" spans="1:47" s="18" customFormat="1" x14ac:dyDescent="0.2">
      <c r="A279" s="71" t="s">
        <v>456</v>
      </c>
      <c r="B279" s="72" t="s">
        <v>259</v>
      </c>
      <c r="C279" s="72"/>
      <c r="D279" s="72"/>
      <c r="E279" s="72"/>
      <c r="F279" s="72">
        <v>0</v>
      </c>
      <c r="G279" s="72">
        <v>0</v>
      </c>
      <c r="H279" s="72">
        <v>0</v>
      </c>
      <c r="I279" s="72">
        <v>0</v>
      </c>
      <c r="J279" s="72">
        <v>0</v>
      </c>
      <c r="K279" s="72">
        <v>0</v>
      </c>
      <c r="L279" s="72">
        <v>0</v>
      </c>
      <c r="M279" s="74">
        <v>0</v>
      </c>
      <c r="N279" s="72">
        <v>0</v>
      </c>
      <c r="O279" s="72">
        <v>0</v>
      </c>
      <c r="P279" s="74">
        <v>0</v>
      </c>
      <c r="Q279" s="72">
        <v>0</v>
      </c>
      <c r="R279" s="72">
        <v>0</v>
      </c>
      <c r="S279" s="72">
        <v>0</v>
      </c>
      <c r="T279" s="72">
        <v>0</v>
      </c>
      <c r="U279" s="72">
        <v>0</v>
      </c>
      <c r="V279" s="72">
        <v>0</v>
      </c>
      <c r="W279" s="74">
        <v>0</v>
      </c>
      <c r="X279" s="72">
        <v>0</v>
      </c>
      <c r="Y279" s="72">
        <v>0</v>
      </c>
      <c r="Z279" s="72">
        <v>0</v>
      </c>
      <c r="AA279" s="72">
        <v>0</v>
      </c>
      <c r="AB279" s="72">
        <v>0</v>
      </c>
      <c r="AC279" s="72">
        <v>0</v>
      </c>
      <c r="AD279" s="72">
        <v>0</v>
      </c>
      <c r="AE279" s="72">
        <v>0</v>
      </c>
      <c r="AF279" s="72">
        <v>0</v>
      </c>
      <c r="AG279" s="72">
        <v>0</v>
      </c>
      <c r="AH279" s="72">
        <v>0</v>
      </c>
      <c r="AI279" s="72">
        <v>0</v>
      </c>
      <c r="AJ279" s="72">
        <v>0</v>
      </c>
      <c r="AK279" s="72">
        <v>0</v>
      </c>
      <c r="AL279" s="72">
        <v>0</v>
      </c>
      <c r="AM279" s="72">
        <v>0</v>
      </c>
      <c r="AN279" s="72">
        <v>0</v>
      </c>
      <c r="AO279" s="72">
        <v>0</v>
      </c>
      <c r="AP279" s="72">
        <v>0</v>
      </c>
      <c r="AQ279" s="72">
        <v>0</v>
      </c>
      <c r="AR279" s="72">
        <v>0</v>
      </c>
      <c r="AS279" s="72">
        <v>0</v>
      </c>
      <c r="AT279" s="74">
        <v>0</v>
      </c>
      <c r="AU279" s="72">
        <v>0</v>
      </c>
    </row>
    <row r="280" spans="1:47" s="18" customFormat="1" x14ac:dyDescent="0.2">
      <c r="A280" s="72" t="s">
        <v>457</v>
      </c>
      <c r="B280" s="72" t="s">
        <v>259</v>
      </c>
      <c r="C280" s="72" t="s">
        <v>308</v>
      </c>
      <c r="D280" s="72"/>
      <c r="E280" s="72"/>
      <c r="F280" s="72">
        <v>0</v>
      </c>
      <c r="G280" s="72">
        <v>0</v>
      </c>
      <c r="H280" s="72">
        <v>0</v>
      </c>
      <c r="I280" s="72">
        <v>0</v>
      </c>
      <c r="J280" s="72">
        <v>0</v>
      </c>
      <c r="K280" s="72">
        <v>0</v>
      </c>
      <c r="L280" s="72">
        <v>0</v>
      </c>
      <c r="M280" s="74">
        <v>0</v>
      </c>
      <c r="N280" s="72">
        <v>0</v>
      </c>
      <c r="O280" s="72">
        <v>0</v>
      </c>
      <c r="P280" s="74">
        <v>0</v>
      </c>
      <c r="Q280" s="72">
        <v>0</v>
      </c>
      <c r="R280" s="72">
        <v>0</v>
      </c>
      <c r="S280" s="72">
        <v>0</v>
      </c>
      <c r="T280" s="72">
        <v>0</v>
      </c>
      <c r="U280" s="72">
        <v>0</v>
      </c>
      <c r="V280" s="72">
        <v>0</v>
      </c>
      <c r="W280" s="74">
        <v>0</v>
      </c>
      <c r="X280" s="72">
        <v>0</v>
      </c>
      <c r="Y280" s="72">
        <v>0</v>
      </c>
      <c r="Z280" s="72">
        <v>0</v>
      </c>
      <c r="AA280" s="72">
        <v>0</v>
      </c>
      <c r="AB280" s="72">
        <v>0</v>
      </c>
      <c r="AC280" s="72">
        <v>0</v>
      </c>
      <c r="AD280" s="72">
        <v>0</v>
      </c>
      <c r="AE280" s="72">
        <v>0</v>
      </c>
      <c r="AF280" s="72">
        <v>0</v>
      </c>
      <c r="AG280" s="72">
        <v>0</v>
      </c>
      <c r="AH280" s="72">
        <v>0</v>
      </c>
      <c r="AI280" s="72">
        <v>0</v>
      </c>
      <c r="AJ280" s="72">
        <v>0</v>
      </c>
      <c r="AK280" s="72">
        <v>0</v>
      </c>
      <c r="AL280" s="72">
        <v>0</v>
      </c>
      <c r="AM280" s="72">
        <v>0</v>
      </c>
      <c r="AN280" s="72">
        <v>0</v>
      </c>
      <c r="AO280" s="72">
        <v>0</v>
      </c>
      <c r="AP280" s="72">
        <v>0</v>
      </c>
      <c r="AQ280" s="72">
        <v>0</v>
      </c>
      <c r="AR280" s="72">
        <v>0</v>
      </c>
      <c r="AS280" s="72">
        <v>0</v>
      </c>
      <c r="AT280" s="74">
        <v>0</v>
      </c>
      <c r="AU280" s="72">
        <v>0</v>
      </c>
    </row>
    <row r="281" spans="1:47" s="18" customFormat="1" x14ac:dyDescent="0.2">
      <c r="A281" s="72" t="s">
        <v>458</v>
      </c>
      <c r="B281" s="72" t="s">
        <v>248</v>
      </c>
      <c r="C281" s="72" t="s">
        <v>246</v>
      </c>
      <c r="D281" s="72"/>
      <c r="E281" s="72"/>
      <c r="F281" s="72">
        <v>30</v>
      </c>
      <c r="G281" s="72">
        <v>30</v>
      </c>
      <c r="H281" s="72">
        <v>30</v>
      </c>
      <c r="I281" s="72">
        <v>30</v>
      </c>
      <c r="J281" s="72">
        <v>30</v>
      </c>
      <c r="K281" s="72">
        <v>30</v>
      </c>
      <c r="L281" s="72">
        <v>30</v>
      </c>
      <c r="M281" s="74">
        <v>30</v>
      </c>
      <c r="N281" s="72">
        <v>9</v>
      </c>
      <c r="O281" s="72">
        <v>30</v>
      </c>
      <c r="P281" s="74">
        <v>30</v>
      </c>
      <c r="Q281" s="72">
        <v>9</v>
      </c>
      <c r="R281" s="72">
        <v>30</v>
      </c>
      <c r="S281" s="72">
        <v>30</v>
      </c>
      <c r="T281" s="72">
        <v>9</v>
      </c>
      <c r="U281" s="72">
        <v>9</v>
      </c>
      <c r="V281" s="72">
        <v>30</v>
      </c>
      <c r="W281" s="74">
        <v>30</v>
      </c>
      <c r="X281" s="72">
        <v>30</v>
      </c>
      <c r="Y281" s="72">
        <v>30</v>
      </c>
      <c r="Z281" s="72">
        <v>30</v>
      </c>
      <c r="AA281" s="72">
        <v>30</v>
      </c>
      <c r="AB281" s="72">
        <v>9</v>
      </c>
      <c r="AC281" s="72">
        <v>9</v>
      </c>
      <c r="AD281" s="72">
        <v>30</v>
      </c>
      <c r="AE281" s="72">
        <v>30</v>
      </c>
      <c r="AF281" s="72">
        <v>30</v>
      </c>
      <c r="AG281" s="72">
        <v>30</v>
      </c>
      <c r="AH281" s="72">
        <v>0</v>
      </c>
      <c r="AI281" s="72">
        <v>3</v>
      </c>
      <c r="AJ281" s="72">
        <v>9</v>
      </c>
      <c r="AK281" s="72">
        <v>30</v>
      </c>
      <c r="AL281" s="72">
        <v>30</v>
      </c>
      <c r="AM281" s="72">
        <v>30</v>
      </c>
      <c r="AN281" s="72">
        <v>30</v>
      </c>
      <c r="AO281" s="72">
        <v>30</v>
      </c>
      <c r="AP281" s="72">
        <v>30</v>
      </c>
      <c r="AQ281" s="72">
        <v>3</v>
      </c>
      <c r="AR281" s="72">
        <v>30</v>
      </c>
      <c r="AS281" s="72">
        <v>30</v>
      </c>
      <c r="AT281" s="74">
        <v>30</v>
      </c>
      <c r="AU281" s="72">
        <v>3</v>
      </c>
    </row>
    <row r="282" spans="1:47" s="18" customFormat="1" x14ac:dyDescent="0.2">
      <c r="A282" s="71" t="s">
        <v>378</v>
      </c>
      <c r="B282" s="72" t="s">
        <v>301</v>
      </c>
      <c r="C282" s="72"/>
      <c r="D282" s="72"/>
      <c r="E282" s="72"/>
      <c r="F282" s="72">
        <v>34</v>
      </c>
      <c r="G282" s="72">
        <v>34</v>
      </c>
      <c r="H282" s="72">
        <v>4</v>
      </c>
      <c r="I282" s="72">
        <v>16</v>
      </c>
      <c r="J282" s="72">
        <v>34</v>
      </c>
      <c r="K282" s="72">
        <v>34</v>
      </c>
      <c r="L282" s="72">
        <v>34</v>
      </c>
      <c r="M282" s="74">
        <v>34</v>
      </c>
      <c r="N282" s="72">
        <v>24</v>
      </c>
      <c r="O282" s="72">
        <v>34</v>
      </c>
      <c r="P282" s="74">
        <v>34</v>
      </c>
      <c r="Q282" s="72">
        <v>34</v>
      </c>
      <c r="R282" s="72">
        <v>34</v>
      </c>
      <c r="S282" s="72">
        <v>22</v>
      </c>
      <c r="T282" s="72">
        <v>24</v>
      </c>
      <c r="U282" s="72">
        <v>24</v>
      </c>
      <c r="V282" s="72">
        <v>34</v>
      </c>
      <c r="W282" s="74">
        <v>34</v>
      </c>
      <c r="X282" s="72">
        <v>34</v>
      </c>
      <c r="Y282" s="72">
        <v>24</v>
      </c>
      <c r="Z282" s="72">
        <v>34</v>
      </c>
      <c r="AA282" s="72">
        <v>34</v>
      </c>
      <c r="AB282" s="72">
        <v>10</v>
      </c>
      <c r="AC282" s="72">
        <v>34</v>
      </c>
      <c r="AD282" s="72">
        <v>34</v>
      </c>
      <c r="AE282" s="72">
        <v>34</v>
      </c>
      <c r="AF282" s="72">
        <v>34</v>
      </c>
      <c r="AG282" s="72">
        <v>22</v>
      </c>
      <c r="AH282" s="72">
        <v>24</v>
      </c>
      <c r="AI282" s="72">
        <v>4</v>
      </c>
      <c r="AJ282" s="72">
        <v>24</v>
      </c>
      <c r="AK282" s="72">
        <v>34</v>
      </c>
      <c r="AL282" s="72">
        <v>22</v>
      </c>
      <c r="AM282" s="72">
        <v>34</v>
      </c>
      <c r="AN282" s="72">
        <v>34</v>
      </c>
      <c r="AO282" s="72">
        <v>4</v>
      </c>
      <c r="AP282" s="72">
        <v>12</v>
      </c>
      <c r="AQ282" s="72">
        <v>4</v>
      </c>
      <c r="AR282" s="72">
        <v>34</v>
      </c>
      <c r="AS282" s="72">
        <v>34</v>
      </c>
      <c r="AT282" s="74">
        <v>34</v>
      </c>
      <c r="AU282" s="72">
        <v>4</v>
      </c>
    </row>
    <row r="283" spans="1:47" s="18" customFormat="1" x14ac:dyDescent="0.2">
      <c r="A283" s="71" t="s">
        <v>180</v>
      </c>
      <c r="B283" s="72" t="s">
        <v>323</v>
      </c>
      <c r="C283" s="72"/>
      <c r="D283" s="72"/>
      <c r="E283" s="72"/>
      <c r="F283" s="72">
        <v>0</v>
      </c>
      <c r="G283" s="72">
        <v>0</v>
      </c>
      <c r="H283" s="72">
        <v>0</v>
      </c>
      <c r="I283" s="72">
        <v>0</v>
      </c>
      <c r="J283" s="72">
        <v>0</v>
      </c>
      <c r="K283" s="72">
        <v>0</v>
      </c>
      <c r="L283" s="72">
        <v>0</v>
      </c>
      <c r="M283" s="74">
        <v>0</v>
      </c>
      <c r="N283" s="72">
        <v>0</v>
      </c>
      <c r="O283" s="72">
        <v>0</v>
      </c>
      <c r="P283" s="74">
        <v>0</v>
      </c>
      <c r="Q283" s="72">
        <v>0</v>
      </c>
      <c r="R283" s="72">
        <v>0</v>
      </c>
      <c r="S283" s="72">
        <v>0</v>
      </c>
      <c r="T283" s="72">
        <v>0</v>
      </c>
      <c r="U283" s="72">
        <v>0</v>
      </c>
      <c r="V283" s="72">
        <v>0</v>
      </c>
      <c r="W283" s="74">
        <v>0</v>
      </c>
      <c r="X283" s="72">
        <v>0</v>
      </c>
      <c r="Y283" s="72">
        <v>0</v>
      </c>
      <c r="Z283" s="72">
        <v>0</v>
      </c>
      <c r="AA283" s="72">
        <v>0</v>
      </c>
      <c r="AB283" s="72">
        <v>0</v>
      </c>
      <c r="AC283" s="72">
        <v>0</v>
      </c>
      <c r="AD283" s="72">
        <v>0</v>
      </c>
      <c r="AE283" s="72">
        <v>0</v>
      </c>
      <c r="AF283" s="72">
        <v>0</v>
      </c>
      <c r="AG283" s="72">
        <v>0</v>
      </c>
      <c r="AH283" s="72">
        <v>0</v>
      </c>
      <c r="AI283" s="72">
        <v>0</v>
      </c>
      <c r="AJ283" s="72">
        <v>0</v>
      </c>
      <c r="AK283" s="72">
        <v>0</v>
      </c>
      <c r="AL283" s="72">
        <v>0</v>
      </c>
      <c r="AM283" s="72">
        <v>0</v>
      </c>
      <c r="AN283" s="72">
        <v>0</v>
      </c>
      <c r="AO283" s="72">
        <v>0</v>
      </c>
      <c r="AP283" s="72">
        <v>0</v>
      </c>
      <c r="AQ283" s="72">
        <v>0</v>
      </c>
      <c r="AR283" s="72">
        <v>0</v>
      </c>
      <c r="AS283" s="72">
        <v>0</v>
      </c>
      <c r="AT283" s="74">
        <v>0</v>
      </c>
      <c r="AU283" s="72">
        <v>0</v>
      </c>
    </row>
    <row r="284" spans="1:47" s="18" customFormat="1" x14ac:dyDescent="0.2">
      <c r="A284" s="72" t="s">
        <v>412</v>
      </c>
      <c r="B284" s="72" t="s">
        <v>272</v>
      </c>
      <c r="C284" s="72" t="s">
        <v>274</v>
      </c>
      <c r="D284" s="72"/>
      <c r="E284" s="72"/>
      <c r="F284" s="72">
        <v>24</v>
      </c>
      <c r="G284" s="72">
        <v>24</v>
      </c>
      <c r="H284" s="72">
        <v>24</v>
      </c>
      <c r="I284" s="72">
        <v>24</v>
      </c>
      <c r="J284" s="72">
        <v>24</v>
      </c>
      <c r="K284" s="72">
        <v>24</v>
      </c>
      <c r="L284" s="72">
        <v>24</v>
      </c>
      <c r="M284" s="74">
        <v>24</v>
      </c>
      <c r="N284" s="72">
        <v>0</v>
      </c>
      <c r="O284" s="72">
        <v>24</v>
      </c>
      <c r="P284" s="74">
        <v>24</v>
      </c>
      <c r="Q284" s="72">
        <v>24</v>
      </c>
      <c r="R284" s="72">
        <v>24</v>
      </c>
      <c r="S284" s="72">
        <v>24</v>
      </c>
      <c r="T284" s="72">
        <v>0</v>
      </c>
      <c r="U284" s="72">
        <v>0</v>
      </c>
      <c r="V284" s="72">
        <v>24</v>
      </c>
      <c r="W284" s="74">
        <v>24</v>
      </c>
      <c r="X284" s="72">
        <v>24</v>
      </c>
      <c r="Y284" s="72">
        <v>24</v>
      </c>
      <c r="Z284" s="72">
        <v>24</v>
      </c>
      <c r="AA284" s="72">
        <v>24</v>
      </c>
      <c r="AB284" s="72">
        <v>24</v>
      </c>
      <c r="AC284" s="72">
        <v>24</v>
      </c>
      <c r="AD284" s="72">
        <v>24</v>
      </c>
      <c r="AE284" s="72">
        <v>24</v>
      </c>
      <c r="AF284" s="72">
        <v>24</v>
      </c>
      <c r="AG284" s="72">
        <v>24</v>
      </c>
      <c r="AH284" s="72">
        <v>12</v>
      </c>
      <c r="AI284" s="72">
        <v>24</v>
      </c>
      <c r="AJ284" s="72">
        <v>0</v>
      </c>
      <c r="AK284" s="72">
        <v>24</v>
      </c>
      <c r="AL284" s="72">
        <v>24</v>
      </c>
      <c r="AM284" s="72">
        <v>24</v>
      </c>
      <c r="AN284" s="72">
        <v>24</v>
      </c>
      <c r="AO284" s="72">
        <v>24</v>
      </c>
      <c r="AP284" s="72">
        <v>0</v>
      </c>
      <c r="AQ284" s="72">
        <v>24</v>
      </c>
      <c r="AR284" s="72">
        <v>24</v>
      </c>
      <c r="AS284" s="72">
        <v>24</v>
      </c>
      <c r="AT284" s="74">
        <v>24</v>
      </c>
      <c r="AU284" s="72">
        <v>24</v>
      </c>
    </row>
    <row r="285" spans="1:47" s="18" customFormat="1" x14ac:dyDescent="0.2">
      <c r="A285" s="71" t="s">
        <v>228</v>
      </c>
      <c r="B285" s="72" t="s">
        <v>262</v>
      </c>
      <c r="C285" s="72"/>
      <c r="D285" s="72"/>
      <c r="E285" s="72"/>
      <c r="F285" s="72">
        <v>0</v>
      </c>
      <c r="G285" s="72">
        <v>0</v>
      </c>
      <c r="H285" s="72">
        <v>0</v>
      </c>
      <c r="I285" s="72">
        <v>0</v>
      </c>
      <c r="J285" s="72">
        <v>0</v>
      </c>
      <c r="K285" s="72">
        <v>0</v>
      </c>
      <c r="L285" s="72">
        <v>0</v>
      </c>
      <c r="M285" s="74">
        <v>0</v>
      </c>
      <c r="N285" s="72">
        <v>0</v>
      </c>
      <c r="O285" s="72">
        <v>0</v>
      </c>
      <c r="P285" s="74">
        <v>0</v>
      </c>
      <c r="Q285" s="72">
        <v>0</v>
      </c>
      <c r="R285" s="72">
        <v>0</v>
      </c>
      <c r="S285" s="72">
        <v>0</v>
      </c>
      <c r="T285" s="72">
        <v>0</v>
      </c>
      <c r="U285" s="72">
        <v>0</v>
      </c>
      <c r="V285" s="72">
        <v>0</v>
      </c>
      <c r="W285" s="74">
        <v>0</v>
      </c>
      <c r="X285" s="72">
        <v>0</v>
      </c>
      <c r="Y285" s="72">
        <v>0</v>
      </c>
      <c r="Z285" s="72">
        <v>0</v>
      </c>
      <c r="AA285" s="72">
        <v>0</v>
      </c>
      <c r="AB285" s="72">
        <v>0</v>
      </c>
      <c r="AC285" s="72">
        <v>0</v>
      </c>
      <c r="AD285" s="72">
        <v>0</v>
      </c>
      <c r="AE285" s="72">
        <v>0</v>
      </c>
      <c r="AF285" s="72">
        <v>0</v>
      </c>
      <c r="AG285" s="72">
        <v>0</v>
      </c>
      <c r="AH285" s="72">
        <v>0</v>
      </c>
      <c r="AI285" s="72">
        <v>0</v>
      </c>
      <c r="AJ285" s="72">
        <v>0</v>
      </c>
      <c r="AK285" s="72">
        <v>0</v>
      </c>
      <c r="AL285" s="72">
        <v>0</v>
      </c>
      <c r="AM285" s="72">
        <v>0</v>
      </c>
      <c r="AN285" s="72">
        <v>0</v>
      </c>
      <c r="AO285" s="72">
        <v>0</v>
      </c>
      <c r="AP285" s="72">
        <v>0</v>
      </c>
      <c r="AQ285" s="72">
        <v>0</v>
      </c>
      <c r="AR285" s="72">
        <v>0</v>
      </c>
      <c r="AS285" s="72">
        <v>0</v>
      </c>
      <c r="AT285" s="74">
        <v>0</v>
      </c>
      <c r="AU285" s="72">
        <v>0</v>
      </c>
    </row>
    <row r="286" spans="1:47" s="18" customFormat="1" x14ac:dyDescent="0.2">
      <c r="A286" s="71" t="s">
        <v>483</v>
      </c>
      <c r="B286" s="72" t="s">
        <v>262</v>
      </c>
      <c r="C286" s="72"/>
      <c r="D286" s="72"/>
      <c r="E286" s="72"/>
      <c r="F286" s="72">
        <v>0</v>
      </c>
      <c r="G286" s="72">
        <v>0</v>
      </c>
      <c r="H286" s="72">
        <v>0</v>
      </c>
      <c r="I286" s="72">
        <v>0</v>
      </c>
      <c r="J286" s="72">
        <v>0</v>
      </c>
      <c r="K286" s="72">
        <v>0</v>
      </c>
      <c r="L286" s="72">
        <v>0</v>
      </c>
      <c r="M286" s="74">
        <v>0</v>
      </c>
      <c r="N286" s="72">
        <v>0</v>
      </c>
      <c r="O286" s="72">
        <v>0</v>
      </c>
      <c r="P286" s="74">
        <v>0</v>
      </c>
      <c r="Q286" s="72">
        <v>0</v>
      </c>
      <c r="R286" s="72">
        <v>0</v>
      </c>
      <c r="S286" s="72">
        <v>0</v>
      </c>
      <c r="T286" s="72">
        <v>0</v>
      </c>
      <c r="U286" s="72">
        <v>0</v>
      </c>
      <c r="V286" s="72">
        <v>0</v>
      </c>
      <c r="W286" s="74">
        <v>0</v>
      </c>
      <c r="X286" s="72">
        <v>0</v>
      </c>
      <c r="Y286" s="72">
        <v>0</v>
      </c>
      <c r="Z286" s="72">
        <v>0</v>
      </c>
      <c r="AA286" s="72">
        <v>0</v>
      </c>
      <c r="AB286" s="72">
        <v>0</v>
      </c>
      <c r="AC286" s="72">
        <v>0</v>
      </c>
      <c r="AD286" s="72">
        <v>0</v>
      </c>
      <c r="AE286" s="72">
        <v>0</v>
      </c>
      <c r="AF286" s="72">
        <v>0</v>
      </c>
      <c r="AG286" s="72">
        <v>0</v>
      </c>
      <c r="AH286" s="72">
        <v>0</v>
      </c>
      <c r="AI286" s="72">
        <v>0</v>
      </c>
      <c r="AJ286" s="72">
        <v>0</v>
      </c>
      <c r="AK286" s="72">
        <v>0</v>
      </c>
      <c r="AL286" s="72">
        <v>0</v>
      </c>
      <c r="AM286" s="72">
        <v>0</v>
      </c>
      <c r="AN286" s="72">
        <v>0</v>
      </c>
      <c r="AO286" s="72">
        <v>0</v>
      </c>
      <c r="AP286" s="72">
        <v>0</v>
      </c>
      <c r="AQ286" s="72">
        <v>0</v>
      </c>
      <c r="AR286" s="72">
        <v>0</v>
      </c>
      <c r="AS286" s="72">
        <v>0</v>
      </c>
      <c r="AT286" s="74">
        <v>0</v>
      </c>
      <c r="AU286" s="72">
        <v>0</v>
      </c>
    </row>
    <row r="287" spans="1:47" s="18" customFormat="1" x14ac:dyDescent="0.2">
      <c r="A287" s="71" t="s">
        <v>208</v>
      </c>
      <c r="B287" s="72" t="s">
        <v>262</v>
      </c>
      <c r="C287" s="72"/>
      <c r="D287" s="72"/>
      <c r="E287" s="72"/>
      <c r="F287" s="72">
        <v>0</v>
      </c>
      <c r="G287" s="72">
        <v>0</v>
      </c>
      <c r="H287" s="72">
        <v>0</v>
      </c>
      <c r="I287" s="72">
        <v>0</v>
      </c>
      <c r="J287" s="72">
        <v>0</v>
      </c>
      <c r="K287" s="72">
        <v>0</v>
      </c>
      <c r="L287" s="72">
        <v>0</v>
      </c>
      <c r="M287" s="74">
        <v>0</v>
      </c>
      <c r="N287" s="72">
        <v>0</v>
      </c>
      <c r="O287" s="72">
        <v>0</v>
      </c>
      <c r="P287" s="74">
        <v>0</v>
      </c>
      <c r="Q287" s="72">
        <v>0</v>
      </c>
      <c r="R287" s="72">
        <v>0</v>
      </c>
      <c r="S287" s="72">
        <v>0</v>
      </c>
      <c r="T287" s="72">
        <v>0</v>
      </c>
      <c r="U287" s="72">
        <v>0</v>
      </c>
      <c r="V287" s="72">
        <v>0</v>
      </c>
      <c r="W287" s="74">
        <v>0</v>
      </c>
      <c r="X287" s="72">
        <v>0</v>
      </c>
      <c r="Y287" s="72">
        <v>0</v>
      </c>
      <c r="Z287" s="72">
        <v>0</v>
      </c>
      <c r="AA287" s="72">
        <v>0</v>
      </c>
      <c r="AB287" s="72">
        <v>0</v>
      </c>
      <c r="AC287" s="72">
        <v>0</v>
      </c>
      <c r="AD287" s="72">
        <v>0</v>
      </c>
      <c r="AE287" s="72">
        <v>0</v>
      </c>
      <c r="AF287" s="72">
        <v>0</v>
      </c>
      <c r="AG287" s="72">
        <v>0</v>
      </c>
      <c r="AH287" s="72">
        <v>0</v>
      </c>
      <c r="AI287" s="72">
        <v>0</v>
      </c>
      <c r="AJ287" s="72">
        <v>0</v>
      </c>
      <c r="AK287" s="72">
        <v>0</v>
      </c>
      <c r="AL287" s="72">
        <v>0</v>
      </c>
      <c r="AM287" s="72">
        <v>0</v>
      </c>
      <c r="AN287" s="72">
        <v>0</v>
      </c>
      <c r="AO287" s="72">
        <v>0</v>
      </c>
      <c r="AP287" s="72">
        <v>0</v>
      </c>
      <c r="AQ287" s="72">
        <v>0</v>
      </c>
      <c r="AR287" s="72">
        <v>0</v>
      </c>
      <c r="AS287" s="72">
        <v>0</v>
      </c>
      <c r="AT287" s="74">
        <v>0</v>
      </c>
      <c r="AU287" s="72">
        <v>0</v>
      </c>
    </row>
    <row r="288" spans="1:47" s="18" customFormat="1" x14ac:dyDescent="0.2">
      <c r="A288" s="72" t="s">
        <v>209</v>
      </c>
      <c r="B288" s="72" t="s">
        <v>315</v>
      </c>
      <c r="C288" s="72" t="s">
        <v>327</v>
      </c>
      <c r="D288" s="72"/>
      <c r="E288" s="72"/>
      <c r="F288" s="72">
        <v>36</v>
      </c>
      <c r="G288" s="72">
        <v>36</v>
      </c>
      <c r="H288" s="72">
        <v>12</v>
      </c>
      <c r="I288" s="72">
        <v>12</v>
      </c>
      <c r="J288" s="72">
        <v>36</v>
      </c>
      <c r="K288" s="72">
        <v>36</v>
      </c>
      <c r="L288" s="72">
        <v>36</v>
      </c>
      <c r="M288" s="74">
        <v>36</v>
      </c>
      <c r="N288" s="72">
        <v>24</v>
      </c>
      <c r="O288" s="72">
        <v>12</v>
      </c>
      <c r="P288" s="74">
        <v>36</v>
      </c>
      <c r="Q288" s="72">
        <v>12</v>
      </c>
      <c r="R288" s="72">
        <v>36</v>
      </c>
      <c r="S288" s="72">
        <v>36</v>
      </c>
      <c r="T288" s="72">
        <v>24</v>
      </c>
      <c r="U288" s="72">
        <v>24</v>
      </c>
      <c r="V288" s="72">
        <v>36</v>
      </c>
      <c r="W288" s="74">
        <v>36</v>
      </c>
      <c r="X288" s="72">
        <v>36</v>
      </c>
      <c r="Y288" s="72">
        <v>24</v>
      </c>
      <c r="Z288" s="72">
        <v>36</v>
      </c>
      <c r="AA288" s="72">
        <v>36</v>
      </c>
      <c r="AB288" s="72">
        <v>36</v>
      </c>
      <c r="AC288" s="72">
        <v>12</v>
      </c>
      <c r="AD288" s="72">
        <v>36</v>
      </c>
      <c r="AE288" s="72">
        <v>36</v>
      </c>
      <c r="AF288" s="72">
        <v>36</v>
      </c>
      <c r="AG288" s="72">
        <v>36</v>
      </c>
      <c r="AH288" s="72">
        <v>36</v>
      </c>
      <c r="AI288" s="72">
        <v>12</v>
      </c>
      <c r="AJ288" s="72">
        <v>24</v>
      </c>
      <c r="AK288" s="72">
        <v>36</v>
      </c>
      <c r="AL288" s="72">
        <v>36</v>
      </c>
      <c r="AM288" s="72">
        <v>36</v>
      </c>
      <c r="AN288" s="72">
        <v>36</v>
      </c>
      <c r="AO288" s="72">
        <v>12</v>
      </c>
      <c r="AP288" s="72">
        <v>24</v>
      </c>
      <c r="AQ288" s="72">
        <v>12</v>
      </c>
      <c r="AR288" s="72">
        <v>36</v>
      </c>
      <c r="AS288" s="72">
        <v>36</v>
      </c>
      <c r="AT288" s="74">
        <v>36</v>
      </c>
      <c r="AU288" s="72">
        <v>12</v>
      </c>
    </row>
    <row r="289" spans="1:47" s="18" customFormat="1" x14ac:dyDescent="0.2">
      <c r="A289" s="72" t="s">
        <v>413</v>
      </c>
      <c r="B289" s="72" t="s">
        <v>270</v>
      </c>
      <c r="C289" s="72" t="s">
        <v>323</v>
      </c>
      <c r="D289" s="72" t="s">
        <v>281</v>
      </c>
      <c r="E289" s="72"/>
      <c r="F289" s="72">
        <v>18</v>
      </c>
      <c r="G289" s="72">
        <v>18</v>
      </c>
      <c r="H289" s="72">
        <v>4.5</v>
      </c>
      <c r="I289" s="72">
        <v>4.5</v>
      </c>
      <c r="J289" s="72">
        <v>18</v>
      </c>
      <c r="K289" s="72">
        <v>12</v>
      </c>
      <c r="L289" s="72">
        <v>18</v>
      </c>
      <c r="M289" s="74">
        <v>18</v>
      </c>
      <c r="N289" s="72">
        <v>0</v>
      </c>
      <c r="O289" s="72">
        <v>18</v>
      </c>
      <c r="P289" s="74">
        <v>18</v>
      </c>
      <c r="Q289" s="72">
        <v>18</v>
      </c>
      <c r="R289" s="72">
        <v>12</v>
      </c>
      <c r="S289" s="72">
        <v>18</v>
      </c>
      <c r="T289" s="72">
        <v>12</v>
      </c>
      <c r="U289" s="72">
        <v>12</v>
      </c>
      <c r="V289" s="72">
        <v>18</v>
      </c>
      <c r="W289" s="74">
        <v>12</v>
      </c>
      <c r="X289" s="72">
        <v>18</v>
      </c>
      <c r="Y289" s="72">
        <v>18</v>
      </c>
      <c r="Z289" s="72">
        <v>12</v>
      </c>
      <c r="AA289" s="72">
        <v>12</v>
      </c>
      <c r="AB289" s="72">
        <v>4.5</v>
      </c>
      <c r="AC289" s="72">
        <v>18</v>
      </c>
      <c r="AD289" s="72">
        <v>12</v>
      </c>
      <c r="AE289" s="72">
        <v>12</v>
      </c>
      <c r="AF289" s="72">
        <v>18</v>
      </c>
      <c r="AG289" s="72">
        <v>18</v>
      </c>
      <c r="AH289" s="72">
        <v>12</v>
      </c>
      <c r="AI289" s="72">
        <v>4.5</v>
      </c>
      <c r="AJ289" s="72">
        <v>12</v>
      </c>
      <c r="AK289" s="72">
        <v>12</v>
      </c>
      <c r="AL289" s="72">
        <v>12</v>
      </c>
      <c r="AM289" s="72">
        <v>18</v>
      </c>
      <c r="AN289" s="72">
        <v>18</v>
      </c>
      <c r="AO289" s="72">
        <v>4.5</v>
      </c>
      <c r="AP289" s="72">
        <v>12</v>
      </c>
      <c r="AQ289" s="72">
        <v>4.5</v>
      </c>
      <c r="AR289" s="72">
        <v>12</v>
      </c>
      <c r="AS289" s="72">
        <v>18</v>
      </c>
      <c r="AT289" s="74">
        <v>12</v>
      </c>
      <c r="AU289" s="72">
        <v>4.5</v>
      </c>
    </row>
    <row r="290" spans="1:47" s="18" customFormat="1" x14ac:dyDescent="0.2">
      <c r="A290" s="72" t="s">
        <v>380</v>
      </c>
      <c r="B290" s="72" t="s">
        <v>254</v>
      </c>
      <c r="C290" s="72" t="s">
        <v>302</v>
      </c>
      <c r="D290" s="72"/>
      <c r="E290" s="72"/>
      <c r="F290" s="72">
        <v>2</v>
      </c>
      <c r="G290" s="72">
        <v>2</v>
      </c>
      <c r="H290" s="72">
        <v>2</v>
      </c>
      <c r="I290" s="72">
        <v>0</v>
      </c>
      <c r="J290" s="72">
        <v>2</v>
      </c>
      <c r="K290" s="72">
        <v>2</v>
      </c>
      <c r="L290" s="72">
        <v>2</v>
      </c>
      <c r="M290" s="74">
        <v>2</v>
      </c>
      <c r="N290" s="72">
        <v>2</v>
      </c>
      <c r="O290" s="72">
        <v>2</v>
      </c>
      <c r="P290" s="74">
        <v>2</v>
      </c>
      <c r="Q290" s="72">
        <v>2</v>
      </c>
      <c r="R290" s="72">
        <v>2</v>
      </c>
      <c r="S290" s="72">
        <v>2</v>
      </c>
      <c r="T290" s="72">
        <v>2</v>
      </c>
      <c r="U290" s="72">
        <v>2</v>
      </c>
      <c r="V290" s="72">
        <v>2</v>
      </c>
      <c r="W290" s="74">
        <v>2</v>
      </c>
      <c r="X290" s="72">
        <v>2</v>
      </c>
      <c r="Y290" s="72">
        <v>2</v>
      </c>
      <c r="Z290" s="72">
        <v>2</v>
      </c>
      <c r="AA290" s="72">
        <v>2</v>
      </c>
      <c r="AB290" s="72">
        <v>0</v>
      </c>
      <c r="AC290" s="72">
        <v>2</v>
      </c>
      <c r="AD290" s="72">
        <v>2</v>
      </c>
      <c r="AE290" s="72">
        <v>2</v>
      </c>
      <c r="AF290" s="72">
        <v>2</v>
      </c>
      <c r="AG290" s="72">
        <v>2</v>
      </c>
      <c r="AH290" s="72">
        <v>2</v>
      </c>
      <c r="AI290" s="72">
        <v>0</v>
      </c>
      <c r="AJ290" s="72">
        <v>2</v>
      </c>
      <c r="AK290" s="72">
        <v>2</v>
      </c>
      <c r="AL290" s="72">
        <v>2</v>
      </c>
      <c r="AM290" s="72">
        <v>2</v>
      </c>
      <c r="AN290" s="72">
        <v>2</v>
      </c>
      <c r="AO290" s="72">
        <v>2</v>
      </c>
      <c r="AP290" s="72">
        <v>2</v>
      </c>
      <c r="AQ290" s="72">
        <v>0</v>
      </c>
      <c r="AR290" s="72">
        <v>2</v>
      </c>
      <c r="AS290" s="72">
        <v>2</v>
      </c>
      <c r="AT290" s="74">
        <v>2</v>
      </c>
      <c r="AU290" s="72">
        <v>0</v>
      </c>
    </row>
    <row r="291" spans="1:47" s="18" customFormat="1" x14ac:dyDescent="0.2">
      <c r="A291" s="71" t="s">
        <v>379</v>
      </c>
      <c r="B291" s="72" t="s">
        <v>254</v>
      </c>
      <c r="C291" s="72"/>
      <c r="D291" s="72"/>
      <c r="E291" s="72"/>
      <c r="F291" s="72">
        <v>2</v>
      </c>
      <c r="G291" s="72">
        <v>2</v>
      </c>
      <c r="H291" s="72">
        <v>2</v>
      </c>
      <c r="I291" s="72">
        <v>0</v>
      </c>
      <c r="J291" s="72">
        <v>2</v>
      </c>
      <c r="K291" s="72">
        <v>2</v>
      </c>
      <c r="L291" s="72">
        <v>2</v>
      </c>
      <c r="M291" s="74">
        <v>2</v>
      </c>
      <c r="N291" s="72">
        <v>0</v>
      </c>
      <c r="O291" s="72">
        <v>2</v>
      </c>
      <c r="P291" s="74">
        <v>2</v>
      </c>
      <c r="Q291" s="72">
        <v>2</v>
      </c>
      <c r="R291" s="72">
        <v>2</v>
      </c>
      <c r="S291" s="72">
        <v>2</v>
      </c>
      <c r="T291" s="72">
        <v>2</v>
      </c>
      <c r="U291" s="72">
        <v>2</v>
      </c>
      <c r="V291" s="72">
        <v>2</v>
      </c>
      <c r="W291" s="74">
        <v>2</v>
      </c>
      <c r="X291" s="72">
        <v>2</v>
      </c>
      <c r="Y291" s="72">
        <v>2</v>
      </c>
      <c r="Z291" s="72">
        <v>2</v>
      </c>
      <c r="AA291" s="72">
        <v>2</v>
      </c>
      <c r="AB291" s="72">
        <v>0</v>
      </c>
      <c r="AC291" s="72">
        <v>2</v>
      </c>
      <c r="AD291" s="72">
        <v>2</v>
      </c>
      <c r="AE291" s="72">
        <v>2</v>
      </c>
      <c r="AF291" s="72">
        <v>2</v>
      </c>
      <c r="AG291" s="72">
        <v>2</v>
      </c>
      <c r="AH291" s="72">
        <v>0</v>
      </c>
      <c r="AI291" s="72">
        <v>0</v>
      </c>
      <c r="AJ291" s="72">
        <v>2</v>
      </c>
      <c r="AK291" s="72">
        <v>2</v>
      </c>
      <c r="AL291" s="72">
        <v>2</v>
      </c>
      <c r="AM291" s="72">
        <v>2</v>
      </c>
      <c r="AN291" s="72">
        <v>2</v>
      </c>
      <c r="AO291" s="72">
        <v>2</v>
      </c>
      <c r="AP291" s="72">
        <v>2</v>
      </c>
      <c r="AQ291" s="72">
        <v>0</v>
      </c>
      <c r="AR291" s="72">
        <v>2</v>
      </c>
      <c r="AS291" s="72">
        <v>2</v>
      </c>
      <c r="AT291" s="74">
        <v>2</v>
      </c>
      <c r="AU291" s="72">
        <v>0</v>
      </c>
    </row>
    <row r="292" spans="1:47" s="18" customFormat="1" x14ac:dyDescent="0.2">
      <c r="A292" s="50" t="s">
        <v>170</v>
      </c>
      <c r="B292" s="49" t="s">
        <v>276</v>
      </c>
      <c r="C292" s="49"/>
      <c r="D292" s="49"/>
      <c r="E292" s="49"/>
      <c r="F292" s="49">
        <v>24</v>
      </c>
      <c r="G292" s="49">
        <v>24</v>
      </c>
      <c r="H292" s="49">
        <v>4</v>
      </c>
      <c r="I292" s="49">
        <v>24</v>
      </c>
      <c r="J292" s="49">
        <v>24</v>
      </c>
      <c r="K292" s="49">
        <v>24</v>
      </c>
      <c r="L292" s="49">
        <v>24</v>
      </c>
      <c r="M292" s="73">
        <v>24</v>
      </c>
      <c r="N292" s="49">
        <v>0</v>
      </c>
      <c r="O292" s="49">
        <v>24</v>
      </c>
      <c r="P292" s="73">
        <v>24</v>
      </c>
      <c r="Q292" s="49">
        <v>24</v>
      </c>
      <c r="R292" s="49">
        <v>24</v>
      </c>
      <c r="S292" s="49">
        <v>24</v>
      </c>
      <c r="T292" s="49">
        <v>12</v>
      </c>
      <c r="U292" s="49">
        <v>12</v>
      </c>
      <c r="V292" s="49">
        <v>24</v>
      </c>
      <c r="W292" s="73">
        <v>24</v>
      </c>
      <c r="X292" s="49">
        <v>24</v>
      </c>
      <c r="Y292" s="49">
        <v>24</v>
      </c>
      <c r="Z292" s="49">
        <v>24</v>
      </c>
      <c r="AA292" s="49">
        <v>24</v>
      </c>
      <c r="AB292" s="49">
        <v>24</v>
      </c>
      <c r="AC292" s="49">
        <v>24</v>
      </c>
      <c r="AD292" s="49">
        <v>24</v>
      </c>
      <c r="AE292" s="49">
        <v>24</v>
      </c>
      <c r="AF292" s="49">
        <v>24</v>
      </c>
      <c r="AG292" s="49">
        <v>24</v>
      </c>
      <c r="AH292" s="49">
        <v>12</v>
      </c>
      <c r="AI292" s="49">
        <v>4</v>
      </c>
      <c r="AJ292" s="49">
        <v>12</v>
      </c>
      <c r="AK292" s="49">
        <v>24</v>
      </c>
      <c r="AL292" s="49">
        <v>24</v>
      </c>
      <c r="AM292" s="49">
        <v>24</v>
      </c>
      <c r="AN292" s="49">
        <v>24</v>
      </c>
      <c r="AO292" s="49">
        <v>4</v>
      </c>
      <c r="AP292" s="49">
        <v>12</v>
      </c>
      <c r="AQ292" s="49">
        <v>4</v>
      </c>
      <c r="AR292" s="49">
        <v>24</v>
      </c>
      <c r="AS292" s="49">
        <v>24</v>
      </c>
      <c r="AT292" s="73">
        <v>24</v>
      </c>
      <c r="AU292" s="49">
        <v>4</v>
      </c>
    </row>
    <row r="293" spans="1:47" s="18" customFormat="1" x14ac:dyDescent="0.2">
      <c r="A293" s="72" t="s">
        <v>277</v>
      </c>
      <c r="B293" s="72" t="s">
        <v>276</v>
      </c>
      <c r="C293" s="72" t="s">
        <v>274</v>
      </c>
      <c r="D293" s="72"/>
      <c r="E293" s="72"/>
      <c r="F293" s="72">
        <v>24</v>
      </c>
      <c r="G293" s="72">
        <v>24</v>
      </c>
      <c r="H293" s="72">
        <v>24</v>
      </c>
      <c r="I293" s="72">
        <v>24</v>
      </c>
      <c r="J293" s="72">
        <v>24</v>
      </c>
      <c r="K293" s="72">
        <v>24</v>
      </c>
      <c r="L293" s="72">
        <v>24</v>
      </c>
      <c r="M293" s="74">
        <v>24</v>
      </c>
      <c r="N293" s="72">
        <v>0</v>
      </c>
      <c r="O293" s="72">
        <v>24</v>
      </c>
      <c r="P293" s="74">
        <v>24</v>
      </c>
      <c r="Q293" s="72">
        <v>24</v>
      </c>
      <c r="R293" s="72">
        <v>24</v>
      </c>
      <c r="S293" s="72">
        <v>24</v>
      </c>
      <c r="T293" s="72">
        <v>12</v>
      </c>
      <c r="U293" s="72">
        <v>12</v>
      </c>
      <c r="V293" s="72">
        <v>24</v>
      </c>
      <c r="W293" s="74">
        <v>24</v>
      </c>
      <c r="X293" s="72">
        <v>24</v>
      </c>
      <c r="Y293" s="72">
        <v>24</v>
      </c>
      <c r="Z293" s="72">
        <v>24</v>
      </c>
      <c r="AA293" s="72">
        <v>24</v>
      </c>
      <c r="AB293" s="72">
        <v>24</v>
      </c>
      <c r="AC293" s="72">
        <v>24</v>
      </c>
      <c r="AD293" s="72">
        <v>24</v>
      </c>
      <c r="AE293" s="72">
        <v>24</v>
      </c>
      <c r="AF293" s="72">
        <v>24</v>
      </c>
      <c r="AG293" s="72">
        <v>24</v>
      </c>
      <c r="AH293" s="72">
        <v>12</v>
      </c>
      <c r="AI293" s="72">
        <v>24</v>
      </c>
      <c r="AJ293" s="72">
        <v>12</v>
      </c>
      <c r="AK293" s="72">
        <v>24</v>
      </c>
      <c r="AL293" s="72">
        <v>24</v>
      </c>
      <c r="AM293" s="72">
        <v>24</v>
      </c>
      <c r="AN293" s="72">
        <v>24</v>
      </c>
      <c r="AO293" s="72">
        <v>24</v>
      </c>
      <c r="AP293" s="72">
        <v>12</v>
      </c>
      <c r="AQ293" s="72">
        <v>24</v>
      </c>
      <c r="AR293" s="72">
        <v>24</v>
      </c>
      <c r="AS293" s="72">
        <v>24</v>
      </c>
      <c r="AT293" s="74">
        <v>24</v>
      </c>
      <c r="AU293" s="72">
        <v>24</v>
      </c>
    </row>
    <row r="294" spans="1:47" s="18" customFormat="1" x14ac:dyDescent="0.2">
      <c r="A294" s="49" t="s">
        <v>239</v>
      </c>
      <c r="B294" s="49" t="s">
        <v>244</v>
      </c>
      <c r="C294" s="49" t="s">
        <v>291</v>
      </c>
      <c r="D294" s="49"/>
      <c r="E294" s="49"/>
      <c r="F294" s="49">
        <v>10.5</v>
      </c>
      <c r="G294" s="49">
        <v>10.5</v>
      </c>
      <c r="H294" s="49">
        <v>4</v>
      </c>
      <c r="I294" s="49">
        <v>4</v>
      </c>
      <c r="J294" s="49">
        <v>26</v>
      </c>
      <c r="K294" s="49">
        <v>26</v>
      </c>
      <c r="L294" s="49">
        <v>26</v>
      </c>
      <c r="M294" s="73">
        <v>26</v>
      </c>
      <c r="N294" s="49">
        <v>0</v>
      </c>
      <c r="O294" s="49">
        <v>10.5</v>
      </c>
      <c r="P294" s="73">
        <v>10.5</v>
      </c>
      <c r="Q294" s="49">
        <v>10.5</v>
      </c>
      <c r="R294" s="49">
        <v>26</v>
      </c>
      <c r="S294" s="49">
        <v>26</v>
      </c>
      <c r="T294" s="49">
        <v>12</v>
      </c>
      <c r="U294" s="49">
        <v>12</v>
      </c>
      <c r="V294" s="49">
        <v>26</v>
      </c>
      <c r="W294" s="73">
        <v>26</v>
      </c>
      <c r="X294" s="49">
        <v>26</v>
      </c>
      <c r="Y294" s="49">
        <v>26</v>
      </c>
      <c r="Z294" s="49">
        <v>26</v>
      </c>
      <c r="AA294" s="49">
        <v>26</v>
      </c>
      <c r="AB294" s="49">
        <v>4</v>
      </c>
      <c r="AC294" s="49">
        <v>18</v>
      </c>
      <c r="AD294" s="49">
        <v>26</v>
      </c>
      <c r="AE294" s="49">
        <v>26</v>
      </c>
      <c r="AF294" s="49">
        <v>10.5</v>
      </c>
      <c r="AG294" s="49">
        <v>26</v>
      </c>
      <c r="AH294" s="49">
        <v>10.5</v>
      </c>
      <c r="AI294" s="49">
        <v>4</v>
      </c>
      <c r="AJ294" s="49">
        <v>12</v>
      </c>
      <c r="AK294" s="49">
        <v>26</v>
      </c>
      <c r="AL294" s="49">
        <v>18</v>
      </c>
      <c r="AM294" s="49">
        <v>10.5</v>
      </c>
      <c r="AN294" s="49">
        <v>10.5</v>
      </c>
      <c r="AO294" s="49">
        <v>4</v>
      </c>
      <c r="AP294" s="49">
        <v>12</v>
      </c>
      <c r="AQ294" s="49">
        <v>4</v>
      </c>
      <c r="AR294" s="49">
        <v>26</v>
      </c>
      <c r="AS294" s="49">
        <v>10.5</v>
      </c>
      <c r="AT294" s="73">
        <v>26</v>
      </c>
      <c r="AU294" s="49">
        <v>4</v>
      </c>
    </row>
    <row r="295" spans="1:47" s="18" customFormat="1" x14ac:dyDescent="0.2">
      <c r="A295" s="72" t="s">
        <v>381</v>
      </c>
      <c r="B295" s="72" t="s">
        <v>332</v>
      </c>
      <c r="C295" s="72" t="s">
        <v>289</v>
      </c>
      <c r="D295" s="72"/>
      <c r="E295" s="72"/>
      <c r="F295" s="72">
        <v>9</v>
      </c>
      <c r="G295" s="72">
        <v>9</v>
      </c>
      <c r="H295" s="72">
        <v>9</v>
      </c>
      <c r="I295" s="72">
        <v>0</v>
      </c>
      <c r="J295" s="72">
        <v>9</v>
      </c>
      <c r="K295" s="72">
        <v>9</v>
      </c>
      <c r="L295" s="72">
        <v>9</v>
      </c>
      <c r="M295" s="74">
        <v>9</v>
      </c>
      <c r="N295" s="72">
        <v>9</v>
      </c>
      <c r="O295" s="72">
        <v>9</v>
      </c>
      <c r="P295" s="74">
        <v>9</v>
      </c>
      <c r="Q295" s="72">
        <v>9</v>
      </c>
      <c r="R295" s="72">
        <v>9</v>
      </c>
      <c r="S295" s="72">
        <v>9</v>
      </c>
      <c r="T295" s="72">
        <v>4</v>
      </c>
      <c r="U295" s="72">
        <v>4</v>
      </c>
      <c r="V295" s="72">
        <v>9</v>
      </c>
      <c r="W295" s="74">
        <v>9</v>
      </c>
      <c r="X295" s="72">
        <v>9</v>
      </c>
      <c r="Y295" s="72">
        <v>4</v>
      </c>
      <c r="Z295" s="72">
        <v>9</v>
      </c>
      <c r="AA295" s="72">
        <v>9</v>
      </c>
      <c r="AB295" s="72">
        <v>0</v>
      </c>
      <c r="AC295" s="72">
        <v>9</v>
      </c>
      <c r="AD295" s="72">
        <v>9</v>
      </c>
      <c r="AE295" s="72">
        <v>9</v>
      </c>
      <c r="AF295" s="72">
        <v>9</v>
      </c>
      <c r="AG295" s="72">
        <v>9</v>
      </c>
      <c r="AH295" s="72">
        <v>4</v>
      </c>
      <c r="AI295" s="72">
        <v>0</v>
      </c>
      <c r="AJ295" s="72">
        <v>4</v>
      </c>
      <c r="AK295" s="72">
        <v>9</v>
      </c>
      <c r="AL295" s="72">
        <v>9</v>
      </c>
      <c r="AM295" s="72">
        <v>9</v>
      </c>
      <c r="AN295" s="72">
        <v>9</v>
      </c>
      <c r="AO295" s="72">
        <v>9</v>
      </c>
      <c r="AP295" s="72">
        <v>9</v>
      </c>
      <c r="AQ295" s="72">
        <v>0</v>
      </c>
      <c r="AR295" s="72">
        <v>9</v>
      </c>
      <c r="AS295" s="72">
        <v>9</v>
      </c>
      <c r="AT295" s="74">
        <v>9</v>
      </c>
      <c r="AU295" s="72">
        <v>0</v>
      </c>
    </row>
    <row r="296" spans="1:47" s="18" customFormat="1" x14ac:dyDescent="0.2">
      <c r="A296" s="71" t="s">
        <v>414</v>
      </c>
      <c r="B296" s="72" t="s">
        <v>282</v>
      </c>
      <c r="C296" s="72"/>
      <c r="D296" s="72"/>
      <c r="E296" s="72"/>
      <c r="F296" s="72">
        <v>9</v>
      </c>
      <c r="G296" s="72">
        <v>18</v>
      </c>
      <c r="H296" s="72">
        <v>18</v>
      </c>
      <c r="I296" s="72">
        <v>3</v>
      </c>
      <c r="J296" s="72">
        <v>18</v>
      </c>
      <c r="K296" s="72">
        <v>18</v>
      </c>
      <c r="L296" s="72">
        <v>18</v>
      </c>
      <c r="M296" s="74">
        <v>18</v>
      </c>
      <c r="N296" s="72">
        <v>0</v>
      </c>
      <c r="O296" s="72">
        <v>18</v>
      </c>
      <c r="P296" s="74">
        <v>18</v>
      </c>
      <c r="Q296" s="72">
        <v>18</v>
      </c>
      <c r="R296" s="72">
        <v>18</v>
      </c>
      <c r="S296" s="72">
        <v>18</v>
      </c>
      <c r="T296" s="72">
        <v>9</v>
      </c>
      <c r="U296" s="72">
        <v>9</v>
      </c>
      <c r="V296" s="72">
        <v>18</v>
      </c>
      <c r="W296" s="74">
        <v>18</v>
      </c>
      <c r="X296" s="72">
        <v>18</v>
      </c>
      <c r="Y296" s="72">
        <v>18</v>
      </c>
      <c r="Z296" s="72">
        <v>18</v>
      </c>
      <c r="AA296" s="72">
        <v>18</v>
      </c>
      <c r="AB296" s="72">
        <v>3</v>
      </c>
      <c r="AC296" s="72">
        <v>9</v>
      </c>
      <c r="AD296" s="72">
        <v>18</v>
      </c>
      <c r="AE296" s="72">
        <v>18</v>
      </c>
      <c r="AF296" s="72">
        <v>18</v>
      </c>
      <c r="AG296" s="72">
        <v>18</v>
      </c>
      <c r="AH296" s="72">
        <v>18</v>
      </c>
      <c r="AI296" s="72">
        <v>3</v>
      </c>
      <c r="AJ296" s="72">
        <v>9</v>
      </c>
      <c r="AK296" s="72">
        <v>18</v>
      </c>
      <c r="AL296" s="72">
        <v>9</v>
      </c>
      <c r="AM296" s="72">
        <v>18</v>
      </c>
      <c r="AN296" s="72">
        <v>18</v>
      </c>
      <c r="AO296" s="72">
        <v>18</v>
      </c>
      <c r="AP296" s="72">
        <v>18</v>
      </c>
      <c r="AQ296" s="72">
        <v>3</v>
      </c>
      <c r="AR296" s="72">
        <v>18</v>
      </c>
      <c r="AS296" s="72">
        <v>18</v>
      </c>
      <c r="AT296" s="74">
        <v>18</v>
      </c>
      <c r="AU296" s="72">
        <v>3</v>
      </c>
    </row>
    <row r="297" spans="1:47" s="18" customFormat="1" x14ac:dyDescent="0.2">
      <c r="A297" s="71" t="s">
        <v>459</v>
      </c>
      <c r="B297" s="72" t="s">
        <v>269</v>
      </c>
      <c r="C297" s="72"/>
      <c r="D297" s="72"/>
      <c r="E297" s="72"/>
      <c r="F297" s="72">
        <v>12</v>
      </c>
      <c r="G297" s="72">
        <v>12</v>
      </c>
      <c r="H297" s="72">
        <v>12</v>
      </c>
      <c r="I297" s="72">
        <v>12</v>
      </c>
      <c r="J297" s="72">
        <v>12</v>
      </c>
      <c r="K297" s="72">
        <v>12</v>
      </c>
      <c r="L297" s="72">
        <v>12</v>
      </c>
      <c r="M297" s="74">
        <v>12</v>
      </c>
      <c r="N297" s="72">
        <v>0</v>
      </c>
      <c r="O297" s="72">
        <v>12</v>
      </c>
      <c r="P297" s="74">
        <v>12</v>
      </c>
      <c r="Q297" s="72">
        <v>0</v>
      </c>
      <c r="R297" s="72">
        <v>12</v>
      </c>
      <c r="S297" s="72">
        <v>12</v>
      </c>
      <c r="T297" s="72">
        <v>0</v>
      </c>
      <c r="U297" s="72">
        <v>0</v>
      </c>
      <c r="V297" s="72">
        <v>12</v>
      </c>
      <c r="W297" s="74">
        <v>12</v>
      </c>
      <c r="X297" s="72">
        <v>12</v>
      </c>
      <c r="Y297" s="72">
        <v>12</v>
      </c>
      <c r="Z297" s="72">
        <v>12</v>
      </c>
      <c r="AA297" s="72">
        <v>12</v>
      </c>
      <c r="AB297" s="72">
        <v>12</v>
      </c>
      <c r="AC297" s="72">
        <v>12</v>
      </c>
      <c r="AD297" s="72">
        <v>12</v>
      </c>
      <c r="AE297" s="72">
        <v>12</v>
      </c>
      <c r="AF297" s="72">
        <v>12</v>
      </c>
      <c r="AG297" s="72">
        <v>12</v>
      </c>
      <c r="AH297" s="72">
        <v>0</v>
      </c>
      <c r="AI297" s="72">
        <v>12</v>
      </c>
      <c r="AJ297" s="72">
        <v>12</v>
      </c>
      <c r="AK297" s="72">
        <v>12</v>
      </c>
      <c r="AL297" s="72">
        <v>12</v>
      </c>
      <c r="AM297" s="72">
        <v>12</v>
      </c>
      <c r="AN297" s="72">
        <v>12</v>
      </c>
      <c r="AO297" s="72">
        <v>12</v>
      </c>
      <c r="AP297" s="72">
        <v>12</v>
      </c>
      <c r="AQ297" s="72">
        <v>12</v>
      </c>
      <c r="AR297" s="72">
        <v>12</v>
      </c>
      <c r="AS297" s="72">
        <v>12</v>
      </c>
      <c r="AT297" s="74">
        <v>12</v>
      </c>
      <c r="AU297" s="72">
        <v>12</v>
      </c>
    </row>
    <row r="298" spans="1:47" s="18" customFormat="1" x14ac:dyDescent="0.2">
      <c r="A298" s="71" t="s">
        <v>229</v>
      </c>
      <c r="B298" s="72" t="s">
        <v>324</v>
      </c>
      <c r="C298" s="72"/>
      <c r="D298" s="72"/>
      <c r="E298" s="72"/>
      <c r="F298" s="72">
        <v>12</v>
      </c>
      <c r="G298" s="72">
        <v>12</v>
      </c>
      <c r="H298" s="72">
        <v>12</v>
      </c>
      <c r="I298" s="72">
        <v>12</v>
      </c>
      <c r="J298" s="72">
        <v>12</v>
      </c>
      <c r="K298" s="72">
        <v>12</v>
      </c>
      <c r="L298" s="72">
        <v>12</v>
      </c>
      <c r="M298" s="74">
        <v>12</v>
      </c>
      <c r="N298" s="72">
        <v>12</v>
      </c>
      <c r="O298" s="72">
        <v>12</v>
      </c>
      <c r="P298" s="74">
        <v>12</v>
      </c>
      <c r="Q298" s="72">
        <v>12</v>
      </c>
      <c r="R298" s="72">
        <v>12</v>
      </c>
      <c r="S298" s="72">
        <v>12</v>
      </c>
      <c r="T298" s="72">
        <v>12</v>
      </c>
      <c r="U298" s="72">
        <v>12</v>
      </c>
      <c r="V298" s="72">
        <v>12</v>
      </c>
      <c r="W298" s="74">
        <v>12</v>
      </c>
      <c r="X298" s="72">
        <v>12</v>
      </c>
      <c r="Y298" s="72">
        <v>12</v>
      </c>
      <c r="Z298" s="72">
        <v>12</v>
      </c>
      <c r="AA298" s="72">
        <v>12</v>
      </c>
      <c r="AB298" s="72">
        <v>12</v>
      </c>
      <c r="AC298" s="72">
        <v>12</v>
      </c>
      <c r="AD298" s="72">
        <v>12</v>
      </c>
      <c r="AE298" s="72">
        <v>12</v>
      </c>
      <c r="AF298" s="72">
        <v>12</v>
      </c>
      <c r="AG298" s="72">
        <v>12</v>
      </c>
      <c r="AH298" s="72">
        <v>12</v>
      </c>
      <c r="AI298" s="72">
        <v>12</v>
      </c>
      <c r="AJ298" s="72">
        <v>12</v>
      </c>
      <c r="AK298" s="72">
        <v>12</v>
      </c>
      <c r="AL298" s="72">
        <v>6</v>
      </c>
      <c r="AM298" s="72">
        <v>12</v>
      </c>
      <c r="AN298" s="72">
        <v>12</v>
      </c>
      <c r="AO298" s="72">
        <v>12</v>
      </c>
      <c r="AP298" s="72">
        <v>12</v>
      </c>
      <c r="AQ298" s="72">
        <v>12</v>
      </c>
      <c r="AR298" s="72">
        <v>12</v>
      </c>
      <c r="AS298" s="72">
        <v>12</v>
      </c>
      <c r="AT298" s="74">
        <v>12</v>
      </c>
      <c r="AU298" s="72">
        <v>12</v>
      </c>
    </row>
    <row r="299" spans="1:47" s="18" customFormat="1" x14ac:dyDescent="0.2">
      <c r="A299" s="72" t="s">
        <v>191</v>
      </c>
      <c r="B299" s="72" t="s">
        <v>276</v>
      </c>
      <c r="C299" s="72" t="s">
        <v>274</v>
      </c>
      <c r="D299" s="72"/>
      <c r="E299" s="72"/>
      <c r="F299" s="72">
        <v>24</v>
      </c>
      <c r="G299" s="72">
        <v>24</v>
      </c>
      <c r="H299" s="72">
        <v>24</v>
      </c>
      <c r="I299" s="72">
        <v>24</v>
      </c>
      <c r="J299" s="72">
        <v>24</v>
      </c>
      <c r="K299" s="72">
        <v>24</v>
      </c>
      <c r="L299" s="72">
        <v>24</v>
      </c>
      <c r="M299" s="74">
        <v>24</v>
      </c>
      <c r="N299" s="72">
        <v>0</v>
      </c>
      <c r="O299" s="72">
        <v>24</v>
      </c>
      <c r="P299" s="74">
        <v>24</v>
      </c>
      <c r="Q299" s="72">
        <v>24</v>
      </c>
      <c r="R299" s="72">
        <v>24</v>
      </c>
      <c r="S299" s="72">
        <v>24</v>
      </c>
      <c r="T299" s="72">
        <v>12</v>
      </c>
      <c r="U299" s="72">
        <v>12</v>
      </c>
      <c r="V299" s="72">
        <v>24</v>
      </c>
      <c r="W299" s="74">
        <v>24</v>
      </c>
      <c r="X299" s="72">
        <v>24</v>
      </c>
      <c r="Y299" s="72">
        <v>24</v>
      </c>
      <c r="Z299" s="72">
        <v>24</v>
      </c>
      <c r="AA299" s="72">
        <v>24</v>
      </c>
      <c r="AB299" s="72">
        <v>24</v>
      </c>
      <c r="AC299" s="72">
        <v>24</v>
      </c>
      <c r="AD299" s="72">
        <v>24</v>
      </c>
      <c r="AE299" s="72">
        <v>24</v>
      </c>
      <c r="AF299" s="72">
        <v>24</v>
      </c>
      <c r="AG299" s="72">
        <v>24</v>
      </c>
      <c r="AH299" s="72">
        <v>12</v>
      </c>
      <c r="AI299" s="72">
        <v>24</v>
      </c>
      <c r="AJ299" s="72">
        <v>12</v>
      </c>
      <c r="AK299" s="72">
        <v>24</v>
      </c>
      <c r="AL299" s="72">
        <v>24</v>
      </c>
      <c r="AM299" s="72">
        <v>24</v>
      </c>
      <c r="AN299" s="72">
        <v>24</v>
      </c>
      <c r="AO299" s="72">
        <v>24</v>
      </c>
      <c r="AP299" s="72">
        <v>12</v>
      </c>
      <c r="AQ299" s="72">
        <v>24</v>
      </c>
      <c r="AR299" s="72">
        <v>24</v>
      </c>
      <c r="AS299" s="72">
        <v>24</v>
      </c>
      <c r="AT299" s="74">
        <v>24</v>
      </c>
      <c r="AU299" s="72">
        <v>24</v>
      </c>
    </row>
    <row r="300" spans="1:47" s="18" customFormat="1" x14ac:dyDescent="0.2">
      <c r="A300" s="72" t="s">
        <v>484</v>
      </c>
      <c r="B300" s="72" t="s">
        <v>323</v>
      </c>
      <c r="C300" s="72" t="s">
        <v>327</v>
      </c>
      <c r="D300" s="72"/>
      <c r="E300" s="72"/>
      <c r="F300" s="72">
        <v>0</v>
      </c>
      <c r="G300" s="72">
        <v>0</v>
      </c>
      <c r="H300" s="72">
        <v>0</v>
      </c>
      <c r="I300" s="72">
        <v>0</v>
      </c>
      <c r="J300" s="72">
        <v>0</v>
      </c>
      <c r="K300" s="72">
        <v>0</v>
      </c>
      <c r="L300" s="72">
        <v>0</v>
      </c>
      <c r="M300" s="74">
        <v>0</v>
      </c>
      <c r="N300" s="72">
        <v>0</v>
      </c>
      <c r="O300" s="72">
        <v>0</v>
      </c>
      <c r="P300" s="74">
        <v>0</v>
      </c>
      <c r="Q300" s="72">
        <v>0</v>
      </c>
      <c r="R300" s="72">
        <v>0</v>
      </c>
      <c r="S300" s="72">
        <v>0</v>
      </c>
      <c r="T300" s="72">
        <v>0</v>
      </c>
      <c r="U300" s="72">
        <v>0</v>
      </c>
      <c r="V300" s="72">
        <v>0</v>
      </c>
      <c r="W300" s="74">
        <v>0</v>
      </c>
      <c r="X300" s="72">
        <v>0</v>
      </c>
      <c r="Y300" s="72">
        <v>0</v>
      </c>
      <c r="Z300" s="72">
        <v>0</v>
      </c>
      <c r="AA300" s="72">
        <v>0</v>
      </c>
      <c r="AB300" s="72">
        <v>0</v>
      </c>
      <c r="AC300" s="72">
        <v>0</v>
      </c>
      <c r="AD300" s="72">
        <v>0</v>
      </c>
      <c r="AE300" s="72">
        <v>0</v>
      </c>
      <c r="AF300" s="72">
        <v>0</v>
      </c>
      <c r="AG300" s="72">
        <v>0</v>
      </c>
      <c r="AH300" s="72">
        <v>0</v>
      </c>
      <c r="AI300" s="72">
        <v>0</v>
      </c>
      <c r="AJ300" s="72">
        <v>0</v>
      </c>
      <c r="AK300" s="72">
        <v>0</v>
      </c>
      <c r="AL300" s="72">
        <v>0</v>
      </c>
      <c r="AM300" s="72">
        <v>0</v>
      </c>
      <c r="AN300" s="72">
        <v>0</v>
      </c>
      <c r="AO300" s="72">
        <v>0</v>
      </c>
      <c r="AP300" s="72">
        <v>0</v>
      </c>
      <c r="AQ300" s="72">
        <v>0</v>
      </c>
      <c r="AR300" s="72">
        <v>0</v>
      </c>
      <c r="AS300" s="72">
        <v>0</v>
      </c>
      <c r="AT300" s="74">
        <v>0</v>
      </c>
      <c r="AU300" s="72">
        <v>0</v>
      </c>
    </row>
    <row r="301" spans="1:47" s="18" customFormat="1" x14ac:dyDescent="0.2">
      <c r="A301" s="72" t="s">
        <v>415</v>
      </c>
      <c r="B301" s="72" t="s">
        <v>269</v>
      </c>
      <c r="C301" s="72" t="s">
        <v>274</v>
      </c>
      <c r="D301" s="72"/>
      <c r="E301" s="72"/>
      <c r="F301" s="72">
        <v>24</v>
      </c>
      <c r="G301" s="72">
        <v>24</v>
      </c>
      <c r="H301" s="72">
        <v>24</v>
      </c>
      <c r="I301" s="72">
        <v>24</v>
      </c>
      <c r="J301" s="72">
        <v>24</v>
      </c>
      <c r="K301" s="72">
        <v>24</v>
      </c>
      <c r="L301" s="72">
        <v>24</v>
      </c>
      <c r="M301" s="74">
        <v>24</v>
      </c>
      <c r="N301" s="72">
        <v>0</v>
      </c>
      <c r="O301" s="72">
        <v>24</v>
      </c>
      <c r="P301" s="74">
        <v>24</v>
      </c>
      <c r="Q301" s="72">
        <v>24</v>
      </c>
      <c r="R301" s="72">
        <v>24</v>
      </c>
      <c r="S301" s="72">
        <v>24</v>
      </c>
      <c r="T301" s="72">
        <v>0</v>
      </c>
      <c r="U301" s="72">
        <v>0</v>
      </c>
      <c r="V301" s="72">
        <v>24</v>
      </c>
      <c r="W301" s="74">
        <v>24</v>
      </c>
      <c r="X301" s="72">
        <v>24</v>
      </c>
      <c r="Y301" s="72">
        <v>24</v>
      </c>
      <c r="Z301" s="72">
        <v>24</v>
      </c>
      <c r="AA301" s="72">
        <v>24</v>
      </c>
      <c r="AB301" s="72">
        <v>24</v>
      </c>
      <c r="AC301" s="72">
        <v>24</v>
      </c>
      <c r="AD301" s="72">
        <v>24</v>
      </c>
      <c r="AE301" s="72">
        <v>24</v>
      </c>
      <c r="AF301" s="72">
        <v>24</v>
      </c>
      <c r="AG301" s="72">
        <v>24</v>
      </c>
      <c r="AH301" s="72">
        <v>12</v>
      </c>
      <c r="AI301" s="72">
        <v>24</v>
      </c>
      <c r="AJ301" s="72">
        <v>0</v>
      </c>
      <c r="AK301" s="72">
        <v>24</v>
      </c>
      <c r="AL301" s="72">
        <v>24</v>
      </c>
      <c r="AM301" s="72">
        <v>24</v>
      </c>
      <c r="AN301" s="72">
        <v>24</v>
      </c>
      <c r="AO301" s="72">
        <v>24</v>
      </c>
      <c r="AP301" s="72">
        <v>12</v>
      </c>
      <c r="AQ301" s="72">
        <v>24</v>
      </c>
      <c r="AR301" s="72">
        <v>24</v>
      </c>
      <c r="AS301" s="72">
        <v>24</v>
      </c>
      <c r="AT301" s="74">
        <v>24</v>
      </c>
      <c r="AU301" s="72">
        <v>24</v>
      </c>
    </row>
    <row r="302" spans="1:47" s="18" customFormat="1" x14ac:dyDescent="0.2">
      <c r="A302" s="71" t="s">
        <v>416</v>
      </c>
      <c r="B302" s="72" t="s">
        <v>283</v>
      </c>
      <c r="C302" s="72"/>
      <c r="D302" s="72"/>
      <c r="E302" s="72"/>
      <c r="F302" s="72">
        <v>10</v>
      </c>
      <c r="G302" s="72">
        <v>18</v>
      </c>
      <c r="H302" s="72">
        <v>18</v>
      </c>
      <c r="I302" s="72">
        <v>4</v>
      </c>
      <c r="J302" s="72">
        <v>10</v>
      </c>
      <c r="K302" s="72">
        <v>18</v>
      </c>
      <c r="L302" s="72">
        <v>18</v>
      </c>
      <c r="M302" s="74">
        <v>18</v>
      </c>
      <c r="N302" s="72">
        <v>0</v>
      </c>
      <c r="O302" s="72">
        <v>18</v>
      </c>
      <c r="P302" s="74">
        <v>18</v>
      </c>
      <c r="Q302" s="72">
        <v>18</v>
      </c>
      <c r="R302" s="72">
        <v>18</v>
      </c>
      <c r="S302" s="72">
        <v>18</v>
      </c>
      <c r="T302" s="72">
        <v>10</v>
      </c>
      <c r="U302" s="72">
        <v>10</v>
      </c>
      <c r="V302" s="72">
        <v>18</v>
      </c>
      <c r="W302" s="74">
        <v>18</v>
      </c>
      <c r="X302" s="72">
        <v>18</v>
      </c>
      <c r="Y302" s="72">
        <v>18</v>
      </c>
      <c r="Z302" s="72">
        <v>18</v>
      </c>
      <c r="AA302" s="72">
        <v>18</v>
      </c>
      <c r="AB302" s="72">
        <v>4</v>
      </c>
      <c r="AC302" s="72">
        <v>10</v>
      </c>
      <c r="AD302" s="72">
        <v>18</v>
      </c>
      <c r="AE302" s="72">
        <v>18</v>
      </c>
      <c r="AF302" s="72">
        <v>18</v>
      </c>
      <c r="AG302" s="72">
        <v>18</v>
      </c>
      <c r="AH302" s="72">
        <v>8</v>
      </c>
      <c r="AI302" s="72">
        <v>4</v>
      </c>
      <c r="AJ302" s="72">
        <v>10</v>
      </c>
      <c r="AK302" s="72">
        <v>18</v>
      </c>
      <c r="AL302" s="72">
        <v>18</v>
      </c>
      <c r="AM302" s="72">
        <v>18</v>
      </c>
      <c r="AN302" s="72">
        <v>18</v>
      </c>
      <c r="AO302" s="72">
        <v>18</v>
      </c>
      <c r="AP302" s="72">
        <v>18</v>
      </c>
      <c r="AQ302" s="72">
        <v>4</v>
      </c>
      <c r="AR302" s="72">
        <v>18</v>
      </c>
      <c r="AS302" s="72">
        <v>18</v>
      </c>
      <c r="AT302" s="74">
        <v>18</v>
      </c>
      <c r="AU302" s="72">
        <v>4</v>
      </c>
    </row>
    <row r="303" spans="1:47" s="18" customFormat="1" x14ac:dyDescent="0.2">
      <c r="A303" s="71" t="s">
        <v>417</v>
      </c>
      <c r="B303" s="72" t="s">
        <v>293</v>
      </c>
      <c r="C303" s="72"/>
      <c r="D303" s="72"/>
      <c r="E303" s="72"/>
      <c r="F303" s="72">
        <v>0</v>
      </c>
      <c r="G303" s="72">
        <v>0</v>
      </c>
      <c r="H303" s="72">
        <v>0</v>
      </c>
      <c r="I303" s="72">
        <v>0</v>
      </c>
      <c r="J303" s="72">
        <v>0</v>
      </c>
      <c r="K303" s="72">
        <v>0</v>
      </c>
      <c r="L303" s="72">
        <v>0</v>
      </c>
      <c r="M303" s="74">
        <v>0</v>
      </c>
      <c r="N303" s="72">
        <v>0</v>
      </c>
      <c r="O303" s="72">
        <v>0</v>
      </c>
      <c r="P303" s="74">
        <v>0</v>
      </c>
      <c r="Q303" s="72">
        <v>0</v>
      </c>
      <c r="R303" s="72">
        <v>0</v>
      </c>
      <c r="S303" s="72">
        <v>0</v>
      </c>
      <c r="T303" s="72">
        <v>0</v>
      </c>
      <c r="U303" s="72">
        <v>0</v>
      </c>
      <c r="V303" s="72">
        <v>0</v>
      </c>
      <c r="W303" s="74">
        <v>0</v>
      </c>
      <c r="X303" s="72">
        <v>0</v>
      </c>
      <c r="Y303" s="72">
        <v>0</v>
      </c>
      <c r="Z303" s="72">
        <v>0</v>
      </c>
      <c r="AA303" s="72">
        <v>0</v>
      </c>
      <c r="AB303" s="72">
        <v>0</v>
      </c>
      <c r="AC303" s="72">
        <v>0</v>
      </c>
      <c r="AD303" s="72">
        <v>0</v>
      </c>
      <c r="AE303" s="72">
        <v>0</v>
      </c>
      <c r="AF303" s="72">
        <v>0</v>
      </c>
      <c r="AG303" s="72">
        <v>0</v>
      </c>
      <c r="AH303" s="72">
        <v>0</v>
      </c>
      <c r="AI303" s="72">
        <v>0</v>
      </c>
      <c r="AJ303" s="72">
        <v>0</v>
      </c>
      <c r="AK303" s="72">
        <v>0</v>
      </c>
      <c r="AL303" s="72">
        <v>0</v>
      </c>
      <c r="AM303" s="72">
        <v>0</v>
      </c>
      <c r="AN303" s="72">
        <v>0</v>
      </c>
      <c r="AO303" s="72">
        <v>0</v>
      </c>
      <c r="AP303" s="72">
        <v>0</v>
      </c>
      <c r="AQ303" s="72">
        <v>0</v>
      </c>
      <c r="AR303" s="72">
        <v>0</v>
      </c>
      <c r="AS303" s="72">
        <v>0</v>
      </c>
      <c r="AT303" s="74">
        <v>0</v>
      </c>
      <c r="AU303" s="72">
        <v>0</v>
      </c>
    </row>
    <row r="304" spans="1:47" s="18" customFormat="1" x14ac:dyDescent="0.2">
      <c r="A304" s="49" t="s">
        <v>418</v>
      </c>
      <c r="B304" s="49" t="s">
        <v>243</v>
      </c>
      <c r="C304" s="49" t="s">
        <v>330</v>
      </c>
      <c r="D304" s="49"/>
      <c r="E304" s="49"/>
      <c r="F304" s="49">
        <v>9.5</v>
      </c>
      <c r="G304" s="49">
        <v>9.5</v>
      </c>
      <c r="H304" s="49">
        <v>4</v>
      </c>
      <c r="I304" s="49">
        <v>9.5</v>
      </c>
      <c r="J304" s="49">
        <v>40</v>
      </c>
      <c r="K304" s="49">
        <v>40</v>
      </c>
      <c r="L304" s="49">
        <v>40</v>
      </c>
      <c r="M304" s="73">
        <v>40</v>
      </c>
      <c r="N304" s="49">
        <v>8.5</v>
      </c>
      <c r="O304" s="49">
        <v>9.5</v>
      </c>
      <c r="P304" s="73">
        <v>9.5</v>
      </c>
      <c r="Q304" s="49">
        <v>9.5</v>
      </c>
      <c r="R304" s="49">
        <v>40</v>
      </c>
      <c r="S304" s="49">
        <v>40</v>
      </c>
      <c r="T304" s="49">
        <v>18</v>
      </c>
      <c r="U304" s="49">
        <v>18</v>
      </c>
      <c r="V304" s="49">
        <v>40</v>
      </c>
      <c r="W304" s="73">
        <v>40</v>
      </c>
      <c r="X304" s="49">
        <v>40</v>
      </c>
      <c r="Y304" s="49">
        <v>40</v>
      </c>
      <c r="Z304" s="49">
        <v>40</v>
      </c>
      <c r="AA304" s="49">
        <v>40</v>
      </c>
      <c r="AB304" s="49">
        <v>18</v>
      </c>
      <c r="AC304" s="49">
        <v>9.5</v>
      </c>
      <c r="AD304" s="49">
        <v>40</v>
      </c>
      <c r="AE304" s="49">
        <v>40</v>
      </c>
      <c r="AF304" s="49">
        <v>9.5</v>
      </c>
      <c r="AG304" s="49">
        <v>18</v>
      </c>
      <c r="AH304" s="49">
        <v>9</v>
      </c>
      <c r="AI304" s="49">
        <v>4</v>
      </c>
      <c r="AJ304" s="49">
        <v>18</v>
      </c>
      <c r="AK304" s="49">
        <v>40</v>
      </c>
      <c r="AL304" s="49">
        <v>18</v>
      </c>
      <c r="AM304" s="49">
        <v>9.5</v>
      </c>
      <c r="AN304" s="49">
        <v>9.5</v>
      </c>
      <c r="AO304" s="49">
        <v>4</v>
      </c>
      <c r="AP304" s="49">
        <v>18</v>
      </c>
      <c r="AQ304" s="49">
        <v>4</v>
      </c>
      <c r="AR304" s="49">
        <v>40</v>
      </c>
      <c r="AS304" s="49">
        <v>9.5</v>
      </c>
      <c r="AT304" s="73">
        <v>40</v>
      </c>
      <c r="AU304" s="49">
        <v>4</v>
      </c>
    </row>
    <row r="305" spans="1:47" s="18" customFormat="1" x14ac:dyDescent="0.2">
      <c r="A305" s="49" t="s">
        <v>419</v>
      </c>
      <c r="B305" s="49" t="s">
        <v>270</v>
      </c>
      <c r="C305" s="49" t="s">
        <v>281</v>
      </c>
      <c r="D305" s="49" t="s">
        <v>274</v>
      </c>
      <c r="E305" s="49"/>
      <c r="F305" s="49">
        <v>24</v>
      </c>
      <c r="G305" s="49">
        <v>24</v>
      </c>
      <c r="H305" s="49">
        <v>4.5</v>
      </c>
      <c r="I305" s="49">
        <v>24</v>
      </c>
      <c r="J305" s="49">
        <v>24</v>
      </c>
      <c r="K305" s="49">
        <v>24</v>
      </c>
      <c r="L305" s="49">
        <v>24</v>
      </c>
      <c r="M305" s="73">
        <v>24</v>
      </c>
      <c r="N305" s="49">
        <v>0</v>
      </c>
      <c r="O305" s="49">
        <v>24</v>
      </c>
      <c r="P305" s="73">
        <v>24</v>
      </c>
      <c r="Q305" s="49">
        <v>24</v>
      </c>
      <c r="R305" s="49">
        <v>24</v>
      </c>
      <c r="S305" s="49">
        <v>24</v>
      </c>
      <c r="T305" s="49">
        <v>12</v>
      </c>
      <c r="U305" s="49">
        <v>12</v>
      </c>
      <c r="V305" s="49">
        <v>24</v>
      </c>
      <c r="W305" s="73">
        <v>24</v>
      </c>
      <c r="X305" s="49">
        <v>24</v>
      </c>
      <c r="Y305" s="49">
        <v>24</v>
      </c>
      <c r="Z305" s="49">
        <v>24</v>
      </c>
      <c r="AA305" s="49">
        <v>24</v>
      </c>
      <c r="AB305" s="49">
        <v>24</v>
      </c>
      <c r="AC305" s="49">
        <v>24</v>
      </c>
      <c r="AD305" s="49">
        <v>24</v>
      </c>
      <c r="AE305" s="49">
        <v>24</v>
      </c>
      <c r="AF305" s="49">
        <v>24</v>
      </c>
      <c r="AG305" s="49">
        <v>24</v>
      </c>
      <c r="AH305" s="49">
        <v>12</v>
      </c>
      <c r="AI305" s="49">
        <v>24</v>
      </c>
      <c r="AJ305" s="49">
        <v>12</v>
      </c>
      <c r="AK305" s="49">
        <v>24</v>
      </c>
      <c r="AL305" s="49">
        <v>24</v>
      </c>
      <c r="AM305" s="49">
        <v>24</v>
      </c>
      <c r="AN305" s="49">
        <v>24</v>
      </c>
      <c r="AO305" s="49">
        <v>4.5</v>
      </c>
      <c r="AP305" s="49">
        <v>12</v>
      </c>
      <c r="AQ305" s="49">
        <v>4.5</v>
      </c>
      <c r="AR305" s="49">
        <v>24</v>
      </c>
      <c r="AS305" s="49">
        <v>24</v>
      </c>
      <c r="AT305" s="73">
        <v>24</v>
      </c>
      <c r="AU305" s="49">
        <v>4.5</v>
      </c>
    </row>
    <row r="306" spans="1:47" s="18" customFormat="1" x14ac:dyDescent="0.2">
      <c r="A306" s="72" t="s">
        <v>420</v>
      </c>
      <c r="B306" s="72" t="s">
        <v>287</v>
      </c>
      <c r="C306" s="72" t="s">
        <v>274</v>
      </c>
      <c r="D306" s="72"/>
      <c r="E306" s="72"/>
      <c r="F306" s="72">
        <v>24</v>
      </c>
      <c r="G306" s="72">
        <v>24</v>
      </c>
      <c r="H306" s="72">
        <v>24</v>
      </c>
      <c r="I306" s="72">
        <v>24</v>
      </c>
      <c r="J306" s="72">
        <v>24</v>
      </c>
      <c r="K306" s="72">
        <v>24</v>
      </c>
      <c r="L306" s="72">
        <v>24</v>
      </c>
      <c r="M306" s="74">
        <v>24</v>
      </c>
      <c r="N306" s="72">
        <v>2</v>
      </c>
      <c r="O306" s="72">
        <v>24</v>
      </c>
      <c r="P306" s="74">
        <v>24</v>
      </c>
      <c r="Q306" s="72">
        <v>24</v>
      </c>
      <c r="R306" s="72">
        <v>24</v>
      </c>
      <c r="S306" s="72">
        <v>24</v>
      </c>
      <c r="T306" s="72">
        <v>2</v>
      </c>
      <c r="U306" s="72">
        <v>2</v>
      </c>
      <c r="V306" s="72">
        <v>24</v>
      </c>
      <c r="W306" s="74">
        <v>24</v>
      </c>
      <c r="X306" s="72">
        <v>24</v>
      </c>
      <c r="Y306" s="72">
        <v>24</v>
      </c>
      <c r="Z306" s="72">
        <v>24</v>
      </c>
      <c r="AA306" s="72">
        <v>24</v>
      </c>
      <c r="AB306" s="72">
        <v>24</v>
      </c>
      <c r="AC306" s="72">
        <v>24</v>
      </c>
      <c r="AD306" s="72">
        <v>24</v>
      </c>
      <c r="AE306" s="72">
        <v>24</v>
      </c>
      <c r="AF306" s="72">
        <v>24</v>
      </c>
      <c r="AG306" s="72">
        <v>24</v>
      </c>
      <c r="AH306" s="72">
        <v>12</v>
      </c>
      <c r="AI306" s="72">
        <v>24</v>
      </c>
      <c r="AJ306" s="72">
        <v>2</v>
      </c>
      <c r="AK306" s="72">
        <v>24</v>
      </c>
      <c r="AL306" s="72">
        <v>24</v>
      </c>
      <c r="AM306" s="72">
        <v>24</v>
      </c>
      <c r="AN306" s="72">
        <v>24</v>
      </c>
      <c r="AO306" s="72">
        <v>24</v>
      </c>
      <c r="AP306" s="72">
        <v>2</v>
      </c>
      <c r="AQ306" s="72">
        <v>24</v>
      </c>
      <c r="AR306" s="72">
        <v>24</v>
      </c>
      <c r="AS306" s="72">
        <v>24</v>
      </c>
      <c r="AT306" s="74">
        <v>24</v>
      </c>
      <c r="AU306" s="72">
        <v>24</v>
      </c>
    </row>
    <row r="307" spans="1:47" s="18" customFormat="1" x14ac:dyDescent="0.2">
      <c r="A307" s="50" t="s">
        <v>382</v>
      </c>
      <c r="B307" s="49" t="s">
        <v>305</v>
      </c>
      <c r="C307" s="49"/>
      <c r="D307" s="49"/>
      <c r="E307" s="49"/>
      <c r="F307" s="49">
        <v>24</v>
      </c>
      <c r="G307" s="49">
        <v>24</v>
      </c>
      <c r="H307" s="49">
        <v>0</v>
      </c>
      <c r="I307" s="49">
        <v>24</v>
      </c>
      <c r="J307" s="49">
        <v>24</v>
      </c>
      <c r="K307" s="49">
        <v>24</v>
      </c>
      <c r="L307" s="49">
        <v>24</v>
      </c>
      <c r="M307" s="73">
        <v>24</v>
      </c>
      <c r="N307" s="49">
        <v>24</v>
      </c>
      <c r="O307" s="49">
        <v>24</v>
      </c>
      <c r="P307" s="73">
        <v>24</v>
      </c>
      <c r="Q307" s="49">
        <v>24</v>
      </c>
      <c r="R307" s="49">
        <v>24</v>
      </c>
      <c r="S307" s="49">
        <v>24</v>
      </c>
      <c r="T307" s="49">
        <v>24</v>
      </c>
      <c r="U307" s="49">
        <v>24</v>
      </c>
      <c r="V307" s="49">
        <v>24</v>
      </c>
      <c r="W307" s="73">
        <v>24</v>
      </c>
      <c r="X307" s="49">
        <v>24</v>
      </c>
      <c r="Y307" s="49">
        <v>3</v>
      </c>
      <c r="Z307" s="49">
        <v>24</v>
      </c>
      <c r="AA307" s="49">
        <v>24</v>
      </c>
      <c r="AB307" s="49">
        <v>24</v>
      </c>
      <c r="AC307" s="49">
        <v>24</v>
      </c>
      <c r="AD307" s="49">
        <v>24</v>
      </c>
      <c r="AE307" s="49">
        <v>24</v>
      </c>
      <c r="AF307" s="49">
        <v>24</v>
      </c>
      <c r="AG307" s="49">
        <v>24</v>
      </c>
      <c r="AH307" s="49">
        <v>24</v>
      </c>
      <c r="AI307" s="49">
        <v>0</v>
      </c>
      <c r="AJ307" s="49">
        <v>24</v>
      </c>
      <c r="AK307" s="49">
        <v>24</v>
      </c>
      <c r="AL307" s="49">
        <v>24</v>
      </c>
      <c r="AM307" s="49">
        <v>24</v>
      </c>
      <c r="AN307" s="49">
        <v>24</v>
      </c>
      <c r="AO307" s="49">
        <v>0</v>
      </c>
      <c r="AP307" s="49">
        <v>24</v>
      </c>
      <c r="AQ307" s="49">
        <v>0</v>
      </c>
      <c r="AR307" s="49">
        <v>24</v>
      </c>
      <c r="AS307" s="49">
        <v>24</v>
      </c>
      <c r="AT307" s="73">
        <v>24</v>
      </c>
      <c r="AU307" s="49">
        <v>0</v>
      </c>
    </row>
    <row r="308" spans="1:47" s="18" customFormat="1" x14ac:dyDescent="0.2">
      <c r="A308" s="71" t="s">
        <v>383</v>
      </c>
      <c r="B308" s="72" t="s">
        <v>300</v>
      </c>
      <c r="C308" s="72"/>
      <c r="D308" s="72"/>
      <c r="E308" s="72"/>
      <c r="F308" s="72">
        <v>0</v>
      </c>
      <c r="G308" s="72">
        <v>0</v>
      </c>
      <c r="H308" s="72">
        <v>0</v>
      </c>
      <c r="I308" s="72">
        <v>0</v>
      </c>
      <c r="J308" s="72">
        <v>0</v>
      </c>
      <c r="K308" s="72">
        <v>0</v>
      </c>
      <c r="L308" s="72">
        <v>0</v>
      </c>
      <c r="M308" s="74">
        <v>0</v>
      </c>
      <c r="N308" s="72">
        <v>0</v>
      </c>
      <c r="O308" s="72">
        <v>0</v>
      </c>
      <c r="P308" s="74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4">
        <v>0</v>
      </c>
      <c r="X308" s="72">
        <v>0</v>
      </c>
      <c r="Y308" s="72">
        <v>0</v>
      </c>
      <c r="Z308" s="72">
        <v>0</v>
      </c>
      <c r="AA308" s="72">
        <v>0</v>
      </c>
      <c r="AB308" s="72">
        <v>0</v>
      </c>
      <c r="AC308" s="72">
        <v>0</v>
      </c>
      <c r="AD308" s="72">
        <v>0</v>
      </c>
      <c r="AE308" s="72">
        <v>0</v>
      </c>
      <c r="AF308" s="72">
        <v>0</v>
      </c>
      <c r="AG308" s="72">
        <v>0</v>
      </c>
      <c r="AH308" s="72">
        <v>0</v>
      </c>
      <c r="AI308" s="72">
        <v>0</v>
      </c>
      <c r="AJ308" s="72">
        <v>0</v>
      </c>
      <c r="AK308" s="72">
        <v>0</v>
      </c>
      <c r="AL308" s="72">
        <v>0</v>
      </c>
      <c r="AM308" s="72">
        <v>0</v>
      </c>
      <c r="AN308" s="72">
        <v>0</v>
      </c>
      <c r="AO308" s="72">
        <v>0</v>
      </c>
      <c r="AP308" s="72">
        <v>0</v>
      </c>
      <c r="AQ308" s="72">
        <v>0</v>
      </c>
      <c r="AR308" s="72">
        <v>0</v>
      </c>
      <c r="AS308" s="72">
        <v>0</v>
      </c>
      <c r="AT308" s="74">
        <v>0</v>
      </c>
      <c r="AU308" s="72">
        <v>0</v>
      </c>
    </row>
    <row r="309" spans="1:47" s="18" customFormat="1" x14ac:dyDescent="0.2">
      <c r="A309" s="71" t="s">
        <v>384</v>
      </c>
      <c r="B309" s="72" t="s">
        <v>300</v>
      </c>
      <c r="C309" s="72"/>
      <c r="D309" s="72"/>
      <c r="E309" s="72"/>
      <c r="F309" s="72">
        <v>0</v>
      </c>
      <c r="G309" s="72">
        <v>0</v>
      </c>
      <c r="H309" s="72">
        <v>0</v>
      </c>
      <c r="I309" s="72">
        <v>0</v>
      </c>
      <c r="J309" s="72">
        <v>0</v>
      </c>
      <c r="K309" s="72">
        <v>0</v>
      </c>
      <c r="L309" s="72">
        <v>0</v>
      </c>
      <c r="M309" s="74">
        <v>0</v>
      </c>
      <c r="N309" s="72">
        <v>0</v>
      </c>
      <c r="O309" s="72">
        <v>0</v>
      </c>
      <c r="P309" s="74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4">
        <v>0</v>
      </c>
      <c r="X309" s="72">
        <v>0</v>
      </c>
      <c r="Y309" s="72">
        <v>0</v>
      </c>
      <c r="Z309" s="72">
        <v>0</v>
      </c>
      <c r="AA309" s="72">
        <v>0</v>
      </c>
      <c r="AB309" s="72">
        <v>0</v>
      </c>
      <c r="AC309" s="72">
        <v>0</v>
      </c>
      <c r="AD309" s="72">
        <v>0</v>
      </c>
      <c r="AE309" s="72">
        <v>0</v>
      </c>
      <c r="AF309" s="72">
        <v>0</v>
      </c>
      <c r="AG309" s="72">
        <v>0</v>
      </c>
      <c r="AH309" s="72">
        <v>0</v>
      </c>
      <c r="AI309" s="72">
        <v>0</v>
      </c>
      <c r="AJ309" s="72">
        <v>0</v>
      </c>
      <c r="AK309" s="72">
        <v>0</v>
      </c>
      <c r="AL309" s="72">
        <v>0</v>
      </c>
      <c r="AM309" s="72">
        <v>0</v>
      </c>
      <c r="AN309" s="72">
        <v>0</v>
      </c>
      <c r="AO309" s="72">
        <v>0</v>
      </c>
      <c r="AP309" s="72">
        <v>0</v>
      </c>
      <c r="AQ309" s="72">
        <v>0</v>
      </c>
      <c r="AR309" s="72">
        <v>0</v>
      </c>
      <c r="AS309" s="72">
        <v>0</v>
      </c>
      <c r="AT309" s="74">
        <v>0</v>
      </c>
      <c r="AU309" s="72">
        <v>0</v>
      </c>
    </row>
    <row r="310" spans="1:47" s="18" customFormat="1" x14ac:dyDescent="0.2">
      <c r="A310" s="71" t="s">
        <v>181</v>
      </c>
      <c r="B310" s="72" t="s">
        <v>270</v>
      </c>
      <c r="C310" s="72"/>
      <c r="D310" s="72"/>
      <c r="E310" s="72"/>
      <c r="F310" s="72">
        <v>4</v>
      </c>
      <c r="G310" s="72">
        <v>4</v>
      </c>
      <c r="H310" s="72">
        <v>4.5</v>
      </c>
      <c r="I310" s="72">
        <v>4.5</v>
      </c>
      <c r="J310" s="72">
        <v>12</v>
      </c>
      <c r="K310" s="72">
        <v>12</v>
      </c>
      <c r="L310" s="72">
        <v>12</v>
      </c>
      <c r="M310" s="74">
        <v>12</v>
      </c>
      <c r="N310" s="72">
        <v>0</v>
      </c>
      <c r="O310" s="72">
        <v>0</v>
      </c>
      <c r="P310" s="74">
        <v>4</v>
      </c>
      <c r="Q310" s="72">
        <v>0</v>
      </c>
      <c r="R310" s="72">
        <v>12</v>
      </c>
      <c r="S310" s="72">
        <v>12</v>
      </c>
      <c r="T310" s="72">
        <v>2</v>
      </c>
      <c r="U310" s="72">
        <v>2</v>
      </c>
      <c r="V310" s="72">
        <v>12</v>
      </c>
      <c r="W310" s="74">
        <v>12</v>
      </c>
      <c r="X310" s="72">
        <v>12</v>
      </c>
      <c r="Y310" s="72">
        <v>12</v>
      </c>
      <c r="Z310" s="72">
        <v>12</v>
      </c>
      <c r="AA310" s="72">
        <v>12</v>
      </c>
      <c r="AB310" s="72">
        <v>4.5</v>
      </c>
      <c r="AC310" s="72">
        <v>0</v>
      </c>
      <c r="AD310" s="72">
        <v>12</v>
      </c>
      <c r="AE310" s="72">
        <v>12</v>
      </c>
      <c r="AF310" s="72">
        <v>4</v>
      </c>
      <c r="AG310" s="72">
        <v>0</v>
      </c>
      <c r="AH310" s="72">
        <v>0</v>
      </c>
      <c r="AI310" s="72">
        <v>4.5</v>
      </c>
      <c r="AJ310" s="72">
        <v>2</v>
      </c>
      <c r="AK310" s="72">
        <v>12</v>
      </c>
      <c r="AL310" s="72">
        <v>12</v>
      </c>
      <c r="AM310" s="72">
        <v>4</v>
      </c>
      <c r="AN310" s="72">
        <v>4</v>
      </c>
      <c r="AO310" s="72">
        <v>4.5</v>
      </c>
      <c r="AP310" s="72">
        <v>2</v>
      </c>
      <c r="AQ310" s="72">
        <v>4.5</v>
      </c>
      <c r="AR310" s="72">
        <v>12</v>
      </c>
      <c r="AS310" s="72">
        <v>4</v>
      </c>
      <c r="AT310" s="74">
        <v>12</v>
      </c>
      <c r="AU310" s="72">
        <v>4.5</v>
      </c>
    </row>
    <row r="311" spans="1:47" s="18" customFormat="1" x14ac:dyDescent="0.2">
      <c r="A311" s="71" t="s">
        <v>421</v>
      </c>
      <c r="B311" s="72" t="s">
        <v>269</v>
      </c>
      <c r="C311" s="72"/>
      <c r="D311" s="72"/>
      <c r="E311" s="72"/>
      <c r="F311" s="72">
        <v>12</v>
      </c>
      <c r="G311" s="72">
        <v>12</v>
      </c>
      <c r="H311" s="72">
        <v>12</v>
      </c>
      <c r="I311" s="72">
        <v>12</v>
      </c>
      <c r="J311" s="72">
        <v>12</v>
      </c>
      <c r="K311" s="72">
        <v>12</v>
      </c>
      <c r="L311" s="72">
        <v>12</v>
      </c>
      <c r="M311" s="74">
        <v>12</v>
      </c>
      <c r="N311" s="72">
        <v>0</v>
      </c>
      <c r="O311" s="72">
        <v>12</v>
      </c>
      <c r="P311" s="74">
        <v>12</v>
      </c>
      <c r="Q311" s="72">
        <v>0</v>
      </c>
      <c r="R311" s="72">
        <v>12</v>
      </c>
      <c r="S311" s="72">
        <v>12</v>
      </c>
      <c r="T311" s="72">
        <v>0</v>
      </c>
      <c r="U311" s="72">
        <v>0</v>
      </c>
      <c r="V311" s="72">
        <v>12</v>
      </c>
      <c r="W311" s="74">
        <v>12</v>
      </c>
      <c r="X311" s="72">
        <v>12</v>
      </c>
      <c r="Y311" s="72">
        <v>12</v>
      </c>
      <c r="Z311" s="72">
        <v>12</v>
      </c>
      <c r="AA311" s="72">
        <v>12</v>
      </c>
      <c r="AB311" s="72">
        <v>12</v>
      </c>
      <c r="AC311" s="72">
        <v>12</v>
      </c>
      <c r="AD311" s="72">
        <v>12</v>
      </c>
      <c r="AE311" s="72">
        <v>12</v>
      </c>
      <c r="AF311" s="72">
        <v>12</v>
      </c>
      <c r="AG311" s="72">
        <v>12</v>
      </c>
      <c r="AH311" s="72">
        <v>0</v>
      </c>
      <c r="AI311" s="72">
        <v>12</v>
      </c>
      <c r="AJ311" s="72">
        <v>12</v>
      </c>
      <c r="AK311" s="72">
        <v>12</v>
      </c>
      <c r="AL311" s="72">
        <v>12</v>
      </c>
      <c r="AM311" s="72">
        <v>12</v>
      </c>
      <c r="AN311" s="72">
        <v>12</v>
      </c>
      <c r="AO311" s="72">
        <v>12</v>
      </c>
      <c r="AP311" s="72">
        <v>12</v>
      </c>
      <c r="AQ311" s="72">
        <v>12</v>
      </c>
      <c r="AR311" s="72">
        <v>12</v>
      </c>
      <c r="AS311" s="72">
        <v>12</v>
      </c>
      <c r="AT311" s="74">
        <v>12</v>
      </c>
      <c r="AU311" s="72">
        <v>12</v>
      </c>
    </row>
    <row r="312" spans="1:47" s="18" customFormat="1" x14ac:dyDescent="0.2">
      <c r="A312" s="71" t="s">
        <v>210</v>
      </c>
      <c r="B312" s="72" t="s">
        <v>316</v>
      </c>
      <c r="C312" s="72"/>
      <c r="D312" s="72"/>
      <c r="E312" s="72"/>
      <c r="F312" s="72">
        <v>18</v>
      </c>
      <c r="G312" s="72">
        <v>24</v>
      </c>
      <c r="H312" s="72">
        <v>0</v>
      </c>
      <c r="I312" s="72">
        <v>4</v>
      </c>
      <c r="J312" s="72">
        <v>24</v>
      </c>
      <c r="K312" s="72">
        <v>9</v>
      </c>
      <c r="L312" s="72">
        <v>24</v>
      </c>
      <c r="M312" s="74">
        <v>24</v>
      </c>
      <c r="N312" s="72">
        <v>4</v>
      </c>
      <c r="O312" s="72">
        <v>24</v>
      </c>
      <c r="P312" s="74">
        <v>24</v>
      </c>
      <c r="Q312" s="72">
        <v>18</v>
      </c>
      <c r="R312" s="72">
        <v>9</v>
      </c>
      <c r="S312" s="72">
        <v>9</v>
      </c>
      <c r="T312" s="72">
        <v>4</v>
      </c>
      <c r="U312" s="72">
        <v>4</v>
      </c>
      <c r="V312" s="72">
        <v>24</v>
      </c>
      <c r="W312" s="74">
        <v>9</v>
      </c>
      <c r="X312" s="72">
        <v>18</v>
      </c>
      <c r="Y312" s="72">
        <v>4</v>
      </c>
      <c r="Z312" s="72">
        <v>9</v>
      </c>
      <c r="AA312" s="72">
        <v>9</v>
      </c>
      <c r="AB312" s="72">
        <v>4</v>
      </c>
      <c r="AC312" s="72">
        <v>18</v>
      </c>
      <c r="AD312" s="72">
        <v>24</v>
      </c>
      <c r="AE312" s="72">
        <v>9</v>
      </c>
      <c r="AF312" s="72">
        <v>24</v>
      </c>
      <c r="AG312" s="72">
        <v>18</v>
      </c>
      <c r="AH312" s="72">
        <v>18</v>
      </c>
      <c r="AI312" s="72">
        <v>0</v>
      </c>
      <c r="AJ312" s="72">
        <v>4</v>
      </c>
      <c r="AK312" s="72">
        <v>18</v>
      </c>
      <c r="AL312" s="72">
        <v>18</v>
      </c>
      <c r="AM312" s="72">
        <v>24</v>
      </c>
      <c r="AN312" s="72">
        <v>24</v>
      </c>
      <c r="AO312" s="72">
        <v>0</v>
      </c>
      <c r="AP312" s="72">
        <v>24</v>
      </c>
      <c r="AQ312" s="72">
        <v>4</v>
      </c>
      <c r="AR312" s="72">
        <v>24</v>
      </c>
      <c r="AS312" s="72">
        <v>24</v>
      </c>
      <c r="AT312" s="74">
        <v>9</v>
      </c>
      <c r="AU312" s="72">
        <v>0</v>
      </c>
    </row>
    <row r="313" spans="1:47" s="18" customFormat="1" x14ac:dyDescent="0.2">
      <c r="A313" s="49" t="s">
        <v>422</v>
      </c>
      <c r="B313" s="49" t="s">
        <v>288</v>
      </c>
      <c r="C313" s="49" t="s">
        <v>287</v>
      </c>
      <c r="D313" s="49"/>
      <c r="E313" s="49"/>
      <c r="F313" s="49">
        <v>8</v>
      </c>
      <c r="G313" s="49">
        <v>8</v>
      </c>
      <c r="H313" s="49">
        <v>3</v>
      </c>
      <c r="I313" s="49">
        <v>8</v>
      </c>
      <c r="J313" s="49">
        <v>18</v>
      </c>
      <c r="K313" s="49">
        <v>18</v>
      </c>
      <c r="L313" s="49">
        <v>18</v>
      </c>
      <c r="M313" s="73">
        <v>18</v>
      </c>
      <c r="N313" s="49">
        <v>0.5</v>
      </c>
      <c r="O313" s="49">
        <v>8</v>
      </c>
      <c r="P313" s="73">
        <v>8</v>
      </c>
      <c r="Q313" s="49">
        <v>8</v>
      </c>
      <c r="R313" s="49">
        <v>18</v>
      </c>
      <c r="S313" s="49">
        <v>18</v>
      </c>
      <c r="T313" s="49">
        <v>8</v>
      </c>
      <c r="U313" s="49">
        <v>8</v>
      </c>
      <c r="V313" s="49">
        <v>18</v>
      </c>
      <c r="W313" s="73">
        <v>18</v>
      </c>
      <c r="X313" s="49">
        <v>18</v>
      </c>
      <c r="Y313" s="49">
        <v>18</v>
      </c>
      <c r="Z313" s="49">
        <v>18</v>
      </c>
      <c r="AA313" s="49">
        <v>18</v>
      </c>
      <c r="AB313" s="49">
        <v>8</v>
      </c>
      <c r="AC313" s="49">
        <v>8</v>
      </c>
      <c r="AD313" s="49">
        <v>18</v>
      </c>
      <c r="AE313" s="49">
        <v>18</v>
      </c>
      <c r="AF313" s="49">
        <v>8</v>
      </c>
      <c r="AG313" s="49">
        <v>18</v>
      </c>
      <c r="AH313" s="49">
        <v>8</v>
      </c>
      <c r="AI313" s="49">
        <v>8</v>
      </c>
      <c r="AJ313" s="49">
        <v>8</v>
      </c>
      <c r="AK313" s="49">
        <v>18</v>
      </c>
      <c r="AL313" s="49">
        <v>8</v>
      </c>
      <c r="AM313" s="49">
        <v>8</v>
      </c>
      <c r="AN313" s="49">
        <v>8</v>
      </c>
      <c r="AO313" s="49">
        <v>3</v>
      </c>
      <c r="AP313" s="49">
        <v>8</v>
      </c>
      <c r="AQ313" s="49">
        <v>3</v>
      </c>
      <c r="AR313" s="49">
        <v>18</v>
      </c>
      <c r="AS313" s="49">
        <v>8</v>
      </c>
      <c r="AT313" s="73">
        <v>18</v>
      </c>
      <c r="AU313" s="49">
        <v>3</v>
      </c>
    </row>
    <row r="314" spans="1:47" s="18" customFormat="1" x14ac:dyDescent="0.2">
      <c r="A314" s="71" t="s">
        <v>385</v>
      </c>
      <c r="B314" s="72" t="s">
        <v>306</v>
      </c>
      <c r="C314" s="72"/>
      <c r="D314" s="72"/>
      <c r="E314" s="72"/>
      <c r="F314" s="72">
        <v>24</v>
      </c>
      <c r="G314" s="72">
        <v>24</v>
      </c>
      <c r="H314" s="72">
        <v>24</v>
      </c>
      <c r="I314" s="72">
        <v>24</v>
      </c>
      <c r="J314" s="72">
        <v>24</v>
      </c>
      <c r="K314" s="72">
        <v>24</v>
      </c>
      <c r="L314" s="72">
        <v>24</v>
      </c>
      <c r="M314" s="74">
        <v>24</v>
      </c>
      <c r="N314" s="72">
        <v>22</v>
      </c>
      <c r="O314" s="72">
        <v>24</v>
      </c>
      <c r="P314" s="74">
        <v>24</v>
      </c>
      <c r="Q314" s="72">
        <v>24</v>
      </c>
      <c r="R314" s="72">
        <v>24</v>
      </c>
      <c r="S314" s="72">
        <v>24</v>
      </c>
      <c r="T314" s="72">
        <v>24</v>
      </c>
      <c r="U314" s="72">
        <v>24</v>
      </c>
      <c r="V314" s="72">
        <v>24</v>
      </c>
      <c r="W314" s="74">
        <v>24</v>
      </c>
      <c r="X314" s="72">
        <v>24</v>
      </c>
      <c r="Y314" s="72">
        <v>4</v>
      </c>
      <c r="Z314" s="72">
        <v>24</v>
      </c>
      <c r="AA314" s="72">
        <v>24</v>
      </c>
      <c r="AB314" s="72">
        <v>24</v>
      </c>
      <c r="AC314" s="72">
        <v>24</v>
      </c>
      <c r="AD314" s="72">
        <v>24</v>
      </c>
      <c r="AE314" s="72">
        <v>24</v>
      </c>
      <c r="AF314" s="72">
        <v>24</v>
      </c>
      <c r="AG314" s="72">
        <v>24</v>
      </c>
      <c r="AH314" s="72">
        <v>24</v>
      </c>
      <c r="AI314" s="72">
        <v>0</v>
      </c>
      <c r="AJ314" s="72">
        <v>24</v>
      </c>
      <c r="AK314" s="72">
        <v>24</v>
      </c>
      <c r="AL314" s="72">
        <v>24</v>
      </c>
      <c r="AM314" s="72">
        <v>24</v>
      </c>
      <c r="AN314" s="72">
        <v>24</v>
      </c>
      <c r="AO314" s="72">
        <v>24</v>
      </c>
      <c r="AP314" s="72">
        <v>24</v>
      </c>
      <c r="AQ314" s="72">
        <v>24</v>
      </c>
      <c r="AR314" s="72">
        <v>24</v>
      </c>
      <c r="AS314" s="72">
        <v>24</v>
      </c>
      <c r="AT314" s="74">
        <v>24</v>
      </c>
      <c r="AU314" s="72">
        <v>0</v>
      </c>
    </row>
    <row r="315" spans="1:47" s="18" customFormat="1" x14ac:dyDescent="0.2">
      <c r="A315" s="72" t="s">
        <v>386</v>
      </c>
      <c r="B315" s="72" t="s">
        <v>306</v>
      </c>
      <c r="C315" s="72" t="s">
        <v>313</v>
      </c>
      <c r="D315" s="72"/>
      <c r="E315" s="72"/>
      <c r="F315" s="72">
        <v>24</v>
      </c>
      <c r="G315" s="72">
        <v>24</v>
      </c>
      <c r="H315" s="72">
        <v>24</v>
      </c>
      <c r="I315" s="72">
        <v>24</v>
      </c>
      <c r="J315" s="72">
        <v>24</v>
      </c>
      <c r="K315" s="72">
        <v>24</v>
      </c>
      <c r="L315" s="72">
        <v>24</v>
      </c>
      <c r="M315" s="74">
        <v>24</v>
      </c>
      <c r="N315" s="72">
        <v>12</v>
      </c>
      <c r="O315" s="72">
        <v>24</v>
      </c>
      <c r="P315" s="74">
        <v>24</v>
      </c>
      <c r="Q315" s="72">
        <v>24</v>
      </c>
      <c r="R315" s="72">
        <v>24</v>
      </c>
      <c r="S315" s="72">
        <v>24</v>
      </c>
      <c r="T315" s="72">
        <v>12</v>
      </c>
      <c r="U315" s="72">
        <v>12</v>
      </c>
      <c r="V315" s="72">
        <v>24</v>
      </c>
      <c r="W315" s="74">
        <v>24</v>
      </c>
      <c r="X315" s="72">
        <v>24</v>
      </c>
      <c r="Y315" s="72">
        <v>4</v>
      </c>
      <c r="Z315" s="72">
        <v>24</v>
      </c>
      <c r="AA315" s="72">
        <v>24</v>
      </c>
      <c r="AB315" s="72">
        <v>24</v>
      </c>
      <c r="AC315" s="72">
        <v>24</v>
      </c>
      <c r="AD315" s="72">
        <v>24</v>
      </c>
      <c r="AE315" s="72">
        <v>24</v>
      </c>
      <c r="AF315" s="72">
        <v>24</v>
      </c>
      <c r="AG315" s="72">
        <v>24</v>
      </c>
      <c r="AH315" s="72">
        <v>12</v>
      </c>
      <c r="AI315" s="72">
        <v>0</v>
      </c>
      <c r="AJ315" s="72">
        <v>24</v>
      </c>
      <c r="AK315" s="72">
        <v>24</v>
      </c>
      <c r="AL315" s="72">
        <v>24</v>
      </c>
      <c r="AM315" s="72">
        <v>24</v>
      </c>
      <c r="AN315" s="72">
        <v>24</v>
      </c>
      <c r="AO315" s="72">
        <v>24</v>
      </c>
      <c r="AP315" s="72">
        <v>24</v>
      </c>
      <c r="AQ315" s="72">
        <v>24</v>
      </c>
      <c r="AR315" s="72">
        <v>24</v>
      </c>
      <c r="AS315" s="72">
        <v>24</v>
      </c>
      <c r="AT315" s="74">
        <v>24</v>
      </c>
      <c r="AU315" s="72">
        <v>0</v>
      </c>
    </row>
    <row r="316" spans="1:47" s="18" customFormat="1" x14ac:dyDescent="0.2">
      <c r="A316" s="71" t="s">
        <v>423</v>
      </c>
      <c r="B316" s="72" t="s">
        <v>286</v>
      </c>
      <c r="C316" s="72"/>
      <c r="D316" s="72"/>
      <c r="E316" s="72"/>
      <c r="F316" s="72">
        <v>2</v>
      </c>
      <c r="G316" s="72">
        <v>2</v>
      </c>
      <c r="H316" s="72">
        <v>2</v>
      </c>
      <c r="I316" s="72">
        <v>2</v>
      </c>
      <c r="J316" s="72">
        <v>2</v>
      </c>
      <c r="K316" s="72">
        <v>2</v>
      </c>
      <c r="L316" s="72">
        <v>2</v>
      </c>
      <c r="M316" s="74">
        <v>2</v>
      </c>
      <c r="N316" s="72">
        <v>0</v>
      </c>
      <c r="O316" s="72">
        <v>2</v>
      </c>
      <c r="P316" s="74">
        <v>2</v>
      </c>
      <c r="Q316" s="72">
        <v>2</v>
      </c>
      <c r="R316" s="72">
        <v>2</v>
      </c>
      <c r="S316" s="72">
        <v>2</v>
      </c>
      <c r="T316" s="72">
        <v>2</v>
      </c>
      <c r="U316" s="72">
        <v>2</v>
      </c>
      <c r="V316" s="72">
        <v>2</v>
      </c>
      <c r="W316" s="74">
        <v>2</v>
      </c>
      <c r="X316" s="72">
        <v>2</v>
      </c>
      <c r="Y316" s="72">
        <v>2</v>
      </c>
      <c r="Z316" s="72">
        <v>2</v>
      </c>
      <c r="AA316" s="72">
        <v>2</v>
      </c>
      <c r="AB316" s="72">
        <v>2</v>
      </c>
      <c r="AC316" s="72">
        <v>2</v>
      </c>
      <c r="AD316" s="72">
        <v>2</v>
      </c>
      <c r="AE316" s="72">
        <v>2</v>
      </c>
      <c r="AF316" s="72">
        <v>2</v>
      </c>
      <c r="AG316" s="72">
        <v>2</v>
      </c>
      <c r="AH316" s="72">
        <v>0</v>
      </c>
      <c r="AI316" s="72">
        <v>2</v>
      </c>
      <c r="AJ316" s="72">
        <v>2</v>
      </c>
      <c r="AK316" s="72">
        <v>2</v>
      </c>
      <c r="AL316" s="72">
        <v>2</v>
      </c>
      <c r="AM316" s="72">
        <v>2</v>
      </c>
      <c r="AN316" s="72">
        <v>2</v>
      </c>
      <c r="AO316" s="72">
        <v>2</v>
      </c>
      <c r="AP316" s="72">
        <v>2</v>
      </c>
      <c r="AQ316" s="72">
        <v>2</v>
      </c>
      <c r="AR316" s="72">
        <v>2</v>
      </c>
      <c r="AS316" s="72">
        <v>2</v>
      </c>
      <c r="AT316" s="74">
        <v>2</v>
      </c>
      <c r="AU316" s="72">
        <v>2</v>
      </c>
    </row>
    <row r="317" spans="1:47" s="18" customFormat="1" x14ac:dyDescent="0.2">
      <c r="A317" s="71" t="s">
        <v>387</v>
      </c>
      <c r="B317" s="72" t="s">
        <v>313</v>
      </c>
      <c r="C317" s="72"/>
      <c r="D317" s="72"/>
      <c r="E317" s="72"/>
      <c r="F317" s="72">
        <v>10</v>
      </c>
      <c r="G317" s="72">
        <v>10</v>
      </c>
      <c r="H317" s="72">
        <v>10</v>
      </c>
      <c r="I317" s="72">
        <v>1</v>
      </c>
      <c r="J317" s="72">
        <v>10</v>
      </c>
      <c r="K317" s="72">
        <v>10</v>
      </c>
      <c r="L317" s="72">
        <v>10</v>
      </c>
      <c r="M317" s="74">
        <v>10</v>
      </c>
      <c r="N317" s="72">
        <v>12</v>
      </c>
      <c r="O317" s="72">
        <v>10</v>
      </c>
      <c r="P317" s="74">
        <v>10</v>
      </c>
      <c r="Q317" s="72">
        <v>3</v>
      </c>
      <c r="R317" s="72">
        <v>10</v>
      </c>
      <c r="S317" s="72">
        <v>10</v>
      </c>
      <c r="T317" s="72">
        <v>10</v>
      </c>
      <c r="U317" s="72">
        <v>10</v>
      </c>
      <c r="V317" s="72">
        <v>10</v>
      </c>
      <c r="W317" s="74">
        <v>10</v>
      </c>
      <c r="X317" s="72">
        <v>10</v>
      </c>
      <c r="Y317" s="72">
        <v>10</v>
      </c>
      <c r="Z317" s="72">
        <v>10</v>
      </c>
      <c r="AA317" s="72">
        <v>10</v>
      </c>
      <c r="AB317" s="72">
        <v>10</v>
      </c>
      <c r="AC317" s="72">
        <v>3</v>
      </c>
      <c r="AD317" s="72">
        <v>10</v>
      </c>
      <c r="AE317" s="72">
        <v>10</v>
      </c>
      <c r="AF317" s="72">
        <v>10</v>
      </c>
      <c r="AG317" s="72">
        <v>10</v>
      </c>
      <c r="AH317" s="72">
        <v>3</v>
      </c>
      <c r="AI317" s="72">
        <v>0</v>
      </c>
      <c r="AJ317" s="72">
        <v>10</v>
      </c>
      <c r="AK317" s="72">
        <v>10</v>
      </c>
      <c r="AL317" s="72">
        <v>1</v>
      </c>
      <c r="AM317" s="72">
        <v>10</v>
      </c>
      <c r="AN317" s="72">
        <v>10</v>
      </c>
      <c r="AO317" s="72">
        <v>10</v>
      </c>
      <c r="AP317" s="72">
        <v>10</v>
      </c>
      <c r="AQ317" s="72">
        <v>10</v>
      </c>
      <c r="AR317" s="72">
        <v>10</v>
      </c>
      <c r="AS317" s="72">
        <v>10</v>
      </c>
      <c r="AT317" s="74">
        <v>10</v>
      </c>
      <c r="AU317" s="72">
        <v>0</v>
      </c>
    </row>
    <row r="318" spans="1:47" s="18" customFormat="1" x14ac:dyDescent="0.2">
      <c r="A318" s="71" t="s">
        <v>424</v>
      </c>
      <c r="B318" s="72" t="s">
        <v>272</v>
      </c>
      <c r="C318" s="72"/>
      <c r="D318" s="72"/>
      <c r="E318" s="72"/>
      <c r="F318" s="72">
        <v>12</v>
      </c>
      <c r="G318" s="72">
        <v>12</v>
      </c>
      <c r="H318" s="72">
        <v>12</v>
      </c>
      <c r="I318" s="72">
        <v>12</v>
      </c>
      <c r="J318" s="72">
        <v>12</v>
      </c>
      <c r="K318" s="72">
        <v>12</v>
      </c>
      <c r="L318" s="72">
        <v>12</v>
      </c>
      <c r="M318" s="74">
        <v>12</v>
      </c>
      <c r="N318" s="72">
        <v>0</v>
      </c>
      <c r="O318" s="72">
        <v>12</v>
      </c>
      <c r="P318" s="74">
        <v>12</v>
      </c>
      <c r="Q318" s="72">
        <v>0</v>
      </c>
      <c r="R318" s="72">
        <v>12</v>
      </c>
      <c r="S318" s="72">
        <v>12</v>
      </c>
      <c r="T318" s="72">
        <v>0</v>
      </c>
      <c r="U318" s="72">
        <v>0</v>
      </c>
      <c r="V318" s="72">
        <v>12</v>
      </c>
      <c r="W318" s="74">
        <v>12</v>
      </c>
      <c r="X318" s="72">
        <v>12</v>
      </c>
      <c r="Y318" s="72">
        <v>12</v>
      </c>
      <c r="Z318" s="72">
        <v>12</v>
      </c>
      <c r="AA318" s="72">
        <v>12</v>
      </c>
      <c r="AB318" s="72">
        <v>12</v>
      </c>
      <c r="AC318" s="72">
        <v>12</v>
      </c>
      <c r="AD318" s="72">
        <v>12</v>
      </c>
      <c r="AE318" s="72">
        <v>12</v>
      </c>
      <c r="AF318" s="72">
        <v>12</v>
      </c>
      <c r="AG318" s="72">
        <v>12</v>
      </c>
      <c r="AH318" s="72">
        <v>0</v>
      </c>
      <c r="AI318" s="72">
        <v>4</v>
      </c>
      <c r="AJ318" s="72">
        <v>0</v>
      </c>
      <c r="AK318" s="72">
        <v>12</v>
      </c>
      <c r="AL318" s="72">
        <v>12</v>
      </c>
      <c r="AM318" s="72">
        <v>12</v>
      </c>
      <c r="AN318" s="72">
        <v>12</v>
      </c>
      <c r="AO318" s="72">
        <v>12</v>
      </c>
      <c r="AP318" s="72">
        <v>12</v>
      </c>
      <c r="AQ318" s="72">
        <v>4</v>
      </c>
      <c r="AR318" s="72">
        <v>12</v>
      </c>
      <c r="AS318" s="72">
        <v>12</v>
      </c>
      <c r="AT318" s="74">
        <v>12</v>
      </c>
      <c r="AU318" s="72">
        <v>4</v>
      </c>
    </row>
    <row r="319" spans="1:47" s="18" customFormat="1" x14ac:dyDescent="0.2">
      <c r="A319" s="72" t="s">
        <v>211</v>
      </c>
      <c r="B319" s="72" t="s">
        <v>287</v>
      </c>
      <c r="C319" s="72" t="s">
        <v>328</v>
      </c>
      <c r="D319" s="72"/>
      <c r="E319" s="72"/>
      <c r="F319" s="72">
        <v>4</v>
      </c>
      <c r="G319" s="72">
        <v>4</v>
      </c>
      <c r="H319" s="72">
        <v>4</v>
      </c>
      <c r="I319" s="72">
        <v>4</v>
      </c>
      <c r="J319" s="72">
        <v>4</v>
      </c>
      <c r="K319" s="72">
        <v>4</v>
      </c>
      <c r="L319" s="72">
        <v>4</v>
      </c>
      <c r="M319" s="74">
        <v>4</v>
      </c>
      <c r="N319" s="72">
        <v>0</v>
      </c>
      <c r="O319" s="72">
        <v>4</v>
      </c>
      <c r="P319" s="74">
        <v>4</v>
      </c>
      <c r="Q319" s="72">
        <v>4</v>
      </c>
      <c r="R319" s="72">
        <v>4</v>
      </c>
      <c r="S319" s="72">
        <v>4</v>
      </c>
      <c r="T319" s="72">
        <v>4</v>
      </c>
      <c r="U319" s="72">
        <v>4</v>
      </c>
      <c r="V319" s="72">
        <v>4</v>
      </c>
      <c r="W319" s="74">
        <v>4</v>
      </c>
      <c r="X319" s="72">
        <v>4</v>
      </c>
      <c r="Y319" s="72">
        <v>4</v>
      </c>
      <c r="Z319" s="72">
        <v>4</v>
      </c>
      <c r="AA319" s="72">
        <v>4</v>
      </c>
      <c r="AB319" s="72">
        <v>4</v>
      </c>
      <c r="AC319" s="72">
        <v>4</v>
      </c>
      <c r="AD319" s="72">
        <v>4</v>
      </c>
      <c r="AE319" s="72">
        <v>4</v>
      </c>
      <c r="AF319" s="72">
        <v>4</v>
      </c>
      <c r="AG319" s="72">
        <v>4</v>
      </c>
      <c r="AH319" s="72">
        <v>4</v>
      </c>
      <c r="AI319" s="72">
        <v>4</v>
      </c>
      <c r="AJ319" s="72">
        <v>4</v>
      </c>
      <c r="AK319" s="72">
        <v>4</v>
      </c>
      <c r="AL319" s="72">
        <v>4</v>
      </c>
      <c r="AM319" s="72">
        <v>4</v>
      </c>
      <c r="AN319" s="72">
        <v>4</v>
      </c>
      <c r="AO319" s="72">
        <v>4</v>
      </c>
      <c r="AP319" s="72">
        <v>4</v>
      </c>
      <c r="AQ319" s="72">
        <v>4</v>
      </c>
      <c r="AR319" s="72">
        <v>4</v>
      </c>
      <c r="AS319" s="72">
        <v>4</v>
      </c>
      <c r="AT319" s="74">
        <v>4</v>
      </c>
      <c r="AU319" s="72">
        <v>4</v>
      </c>
    </row>
    <row r="320" spans="1:47" s="18" customFormat="1" x14ac:dyDescent="0.2">
      <c r="A320" s="71" t="s">
        <v>425</v>
      </c>
      <c r="B320" s="72" t="s">
        <v>271</v>
      </c>
      <c r="C320" s="72"/>
      <c r="D320" s="72"/>
      <c r="E320" s="72"/>
      <c r="F320" s="72">
        <v>4</v>
      </c>
      <c r="G320" s="72">
        <v>4</v>
      </c>
      <c r="H320" s="72">
        <v>4.5</v>
      </c>
      <c r="I320" s="72">
        <v>4.5</v>
      </c>
      <c r="J320" s="72">
        <v>12</v>
      </c>
      <c r="K320" s="72">
        <v>12</v>
      </c>
      <c r="L320" s="72">
        <v>12</v>
      </c>
      <c r="M320" s="74">
        <v>12</v>
      </c>
      <c r="N320" s="72">
        <v>0</v>
      </c>
      <c r="O320" s="72">
        <v>0</v>
      </c>
      <c r="P320" s="74">
        <v>4</v>
      </c>
      <c r="Q320" s="72">
        <v>0</v>
      </c>
      <c r="R320" s="72">
        <v>12</v>
      </c>
      <c r="S320" s="72">
        <v>12</v>
      </c>
      <c r="T320" s="72">
        <v>2</v>
      </c>
      <c r="U320" s="72">
        <v>2</v>
      </c>
      <c r="V320" s="72">
        <v>12</v>
      </c>
      <c r="W320" s="74">
        <v>12</v>
      </c>
      <c r="X320" s="72">
        <v>12</v>
      </c>
      <c r="Y320" s="72">
        <v>12</v>
      </c>
      <c r="Z320" s="72">
        <v>12</v>
      </c>
      <c r="AA320" s="72">
        <v>12</v>
      </c>
      <c r="AB320" s="72">
        <v>4.5</v>
      </c>
      <c r="AC320" s="72">
        <v>0</v>
      </c>
      <c r="AD320" s="72">
        <v>12</v>
      </c>
      <c r="AE320" s="72">
        <v>12</v>
      </c>
      <c r="AF320" s="72">
        <v>4</v>
      </c>
      <c r="AG320" s="72">
        <v>0</v>
      </c>
      <c r="AH320" s="72">
        <v>0</v>
      </c>
      <c r="AI320" s="72">
        <v>4.5</v>
      </c>
      <c r="AJ320" s="72">
        <v>2</v>
      </c>
      <c r="AK320" s="72">
        <v>12</v>
      </c>
      <c r="AL320" s="72">
        <v>12</v>
      </c>
      <c r="AM320" s="72">
        <v>4</v>
      </c>
      <c r="AN320" s="72">
        <v>4</v>
      </c>
      <c r="AO320" s="72">
        <v>4.5</v>
      </c>
      <c r="AP320" s="72">
        <v>2</v>
      </c>
      <c r="AQ320" s="72">
        <v>4.5</v>
      </c>
      <c r="AR320" s="72">
        <v>12</v>
      </c>
      <c r="AS320" s="72">
        <v>4</v>
      </c>
      <c r="AT320" s="74">
        <v>12</v>
      </c>
      <c r="AU320" s="72">
        <v>4.5</v>
      </c>
    </row>
    <row r="321" spans="1:47" s="18" customFormat="1" x14ac:dyDescent="0.2">
      <c r="A321" s="50" t="s">
        <v>388</v>
      </c>
      <c r="B321" s="49" t="s">
        <v>298</v>
      </c>
      <c r="C321" s="49"/>
      <c r="D321" s="49"/>
      <c r="E321" s="49"/>
      <c r="F321" s="49">
        <v>24</v>
      </c>
      <c r="G321" s="49">
        <v>24</v>
      </c>
      <c r="H321" s="49">
        <v>0</v>
      </c>
      <c r="I321" s="49">
        <v>10</v>
      </c>
      <c r="J321" s="49">
        <v>10</v>
      </c>
      <c r="K321" s="49">
        <v>10</v>
      </c>
      <c r="L321" s="49">
        <v>24</v>
      </c>
      <c r="M321" s="73">
        <v>24</v>
      </c>
      <c r="N321" s="49">
        <v>10</v>
      </c>
      <c r="O321" s="49">
        <v>10</v>
      </c>
      <c r="P321" s="73">
        <v>24</v>
      </c>
      <c r="Q321" s="49">
        <v>10</v>
      </c>
      <c r="R321" s="49">
        <v>10</v>
      </c>
      <c r="S321" s="49">
        <v>24</v>
      </c>
      <c r="T321" s="49">
        <v>0</v>
      </c>
      <c r="U321" s="49">
        <v>0</v>
      </c>
      <c r="V321" s="49">
        <v>24</v>
      </c>
      <c r="W321" s="73">
        <v>10</v>
      </c>
      <c r="X321" s="49">
        <v>24</v>
      </c>
      <c r="Y321" s="49">
        <v>10</v>
      </c>
      <c r="Z321" s="49">
        <v>10</v>
      </c>
      <c r="AA321" s="49">
        <v>10</v>
      </c>
      <c r="AB321" s="49">
        <v>10</v>
      </c>
      <c r="AC321" s="49">
        <v>24</v>
      </c>
      <c r="AD321" s="49">
        <v>10</v>
      </c>
      <c r="AE321" s="49">
        <v>10</v>
      </c>
      <c r="AF321" s="49">
        <v>24</v>
      </c>
      <c r="AG321" s="49">
        <v>10</v>
      </c>
      <c r="AH321" s="49">
        <v>10</v>
      </c>
      <c r="AI321" s="49">
        <v>0</v>
      </c>
      <c r="AJ321" s="49">
        <v>0</v>
      </c>
      <c r="AK321" s="49">
        <v>10</v>
      </c>
      <c r="AL321" s="49">
        <v>10</v>
      </c>
      <c r="AM321" s="49">
        <v>24</v>
      </c>
      <c r="AN321" s="49">
        <v>24</v>
      </c>
      <c r="AO321" s="49">
        <v>0</v>
      </c>
      <c r="AP321" s="49">
        <v>0</v>
      </c>
      <c r="AQ321" s="49">
        <v>0</v>
      </c>
      <c r="AR321" s="49">
        <v>10</v>
      </c>
      <c r="AS321" s="49">
        <v>24</v>
      </c>
      <c r="AT321" s="73">
        <v>10</v>
      </c>
      <c r="AU321" s="49">
        <v>0</v>
      </c>
    </row>
    <row r="322" spans="1:47" s="18" customFormat="1" x14ac:dyDescent="0.2">
      <c r="A322" s="71" t="s">
        <v>197</v>
      </c>
      <c r="B322" s="72" t="s">
        <v>262</v>
      </c>
      <c r="C322" s="72"/>
      <c r="D322" s="72"/>
      <c r="E322" s="72"/>
      <c r="F322" s="72">
        <v>0</v>
      </c>
      <c r="G322" s="72">
        <v>0</v>
      </c>
      <c r="H322" s="72">
        <v>0</v>
      </c>
      <c r="I322" s="72">
        <v>0</v>
      </c>
      <c r="J322" s="72">
        <v>0</v>
      </c>
      <c r="K322" s="72">
        <v>0</v>
      </c>
      <c r="L322" s="72">
        <v>0</v>
      </c>
      <c r="M322" s="74">
        <v>0</v>
      </c>
      <c r="N322" s="72">
        <v>0</v>
      </c>
      <c r="O322" s="72">
        <v>0</v>
      </c>
      <c r="P322" s="74">
        <v>0</v>
      </c>
      <c r="Q322" s="72">
        <v>0</v>
      </c>
      <c r="R322" s="72">
        <v>0</v>
      </c>
      <c r="S322" s="72">
        <v>0</v>
      </c>
      <c r="T322" s="72">
        <v>0</v>
      </c>
      <c r="U322" s="72">
        <v>0</v>
      </c>
      <c r="V322" s="72">
        <v>0</v>
      </c>
      <c r="W322" s="74">
        <v>0</v>
      </c>
      <c r="X322" s="72">
        <v>0</v>
      </c>
      <c r="Y322" s="72">
        <v>0</v>
      </c>
      <c r="Z322" s="72">
        <v>0</v>
      </c>
      <c r="AA322" s="72">
        <v>0</v>
      </c>
      <c r="AB322" s="72">
        <v>0</v>
      </c>
      <c r="AC322" s="72">
        <v>0</v>
      </c>
      <c r="AD322" s="72">
        <v>0</v>
      </c>
      <c r="AE322" s="72">
        <v>0</v>
      </c>
      <c r="AF322" s="72">
        <v>0</v>
      </c>
      <c r="AG322" s="72">
        <v>0</v>
      </c>
      <c r="AH322" s="72">
        <v>0</v>
      </c>
      <c r="AI322" s="72">
        <v>0</v>
      </c>
      <c r="AJ322" s="72">
        <v>0</v>
      </c>
      <c r="AK322" s="72">
        <v>0</v>
      </c>
      <c r="AL322" s="72">
        <v>0</v>
      </c>
      <c r="AM322" s="72">
        <v>0</v>
      </c>
      <c r="AN322" s="72">
        <v>0</v>
      </c>
      <c r="AO322" s="72">
        <v>0</v>
      </c>
      <c r="AP322" s="72">
        <v>0</v>
      </c>
      <c r="AQ322" s="72">
        <v>0</v>
      </c>
      <c r="AR322" s="72">
        <v>0</v>
      </c>
      <c r="AS322" s="72">
        <v>0</v>
      </c>
      <c r="AT322" s="74">
        <v>0</v>
      </c>
      <c r="AU322" s="72">
        <v>0</v>
      </c>
    </row>
    <row r="323" spans="1:47" s="18" customFormat="1" x14ac:dyDescent="0.2">
      <c r="A323" s="50" t="s">
        <v>389</v>
      </c>
      <c r="B323" s="49" t="s">
        <v>299</v>
      </c>
      <c r="C323" s="49"/>
      <c r="D323" s="49"/>
      <c r="E323" s="49"/>
      <c r="F323" s="49">
        <v>22</v>
      </c>
      <c r="G323" s="49">
        <v>22</v>
      </c>
      <c r="H323" s="49">
        <v>0</v>
      </c>
      <c r="I323" s="49">
        <v>0</v>
      </c>
      <c r="J323" s="49">
        <v>22</v>
      </c>
      <c r="K323" s="49">
        <v>22</v>
      </c>
      <c r="L323" s="49">
        <v>22</v>
      </c>
      <c r="M323" s="73">
        <v>22</v>
      </c>
      <c r="N323" s="49">
        <v>1</v>
      </c>
      <c r="O323" s="49">
        <v>22</v>
      </c>
      <c r="P323" s="73">
        <v>22</v>
      </c>
      <c r="Q323" s="49">
        <v>22</v>
      </c>
      <c r="R323" s="49">
        <v>22</v>
      </c>
      <c r="S323" s="49">
        <v>22</v>
      </c>
      <c r="T323" s="49">
        <v>1</v>
      </c>
      <c r="U323" s="49">
        <v>1</v>
      </c>
      <c r="V323" s="49">
        <v>22</v>
      </c>
      <c r="W323" s="73">
        <v>22</v>
      </c>
      <c r="X323" s="49">
        <v>22</v>
      </c>
      <c r="Y323" s="49">
        <v>1</v>
      </c>
      <c r="Z323" s="49">
        <v>22</v>
      </c>
      <c r="AA323" s="49">
        <v>22</v>
      </c>
      <c r="AB323" s="49">
        <v>0</v>
      </c>
      <c r="AC323" s="49">
        <v>10</v>
      </c>
      <c r="AD323" s="49">
        <v>22</v>
      </c>
      <c r="AE323" s="49">
        <v>22</v>
      </c>
      <c r="AF323" s="49">
        <v>22</v>
      </c>
      <c r="AG323" s="49">
        <v>22</v>
      </c>
      <c r="AH323" s="49">
        <v>22</v>
      </c>
      <c r="AI323" s="49">
        <v>0</v>
      </c>
      <c r="AJ323" s="49">
        <v>1</v>
      </c>
      <c r="AK323" s="49">
        <v>22</v>
      </c>
      <c r="AL323" s="49">
        <v>22</v>
      </c>
      <c r="AM323" s="49">
        <v>22</v>
      </c>
      <c r="AN323" s="49">
        <v>22</v>
      </c>
      <c r="AO323" s="49">
        <v>0</v>
      </c>
      <c r="AP323" s="49">
        <v>1</v>
      </c>
      <c r="AQ323" s="49">
        <v>0</v>
      </c>
      <c r="AR323" s="49">
        <v>22</v>
      </c>
      <c r="AS323" s="49">
        <v>22</v>
      </c>
      <c r="AT323" s="73">
        <v>22</v>
      </c>
      <c r="AU323" s="49">
        <v>0</v>
      </c>
    </row>
    <row r="324" spans="1:47" s="18" customFormat="1" x14ac:dyDescent="0.2">
      <c r="A324" s="71" t="s">
        <v>426</v>
      </c>
      <c r="B324" s="72" t="s">
        <v>267</v>
      </c>
      <c r="C324" s="72"/>
      <c r="D324" s="72"/>
      <c r="E324" s="72"/>
      <c r="F324" s="72">
        <v>12</v>
      </c>
      <c r="G324" s="72">
        <v>12</v>
      </c>
      <c r="H324" s="72">
        <v>4</v>
      </c>
      <c r="I324" s="72">
        <v>12</v>
      </c>
      <c r="J324" s="72">
        <v>12</v>
      </c>
      <c r="K324" s="72">
        <v>12</v>
      </c>
      <c r="L324" s="72">
        <v>12</v>
      </c>
      <c r="M324" s="74">
        <v>12</v>
      </c>
      <c r="N324" s="72">
        <v>0</v>
      </c>
      <c r="O324" s="72">
        <v>0</v>
      </c>
      <c r="P324" s="74">
        <v>12</v>
      </c>
      <c r="Q324" s="72">
        <v>0</v>
      </c>
      <c r="R324" s="72">
        <v>12</v>
      </c>
      <c r="S324" s="72">
        <v>12</v>
      </c>
      <c r="T324" s="72">
        <v>12</v>
      </c>
      <c r="U324" s="72">
        <v>12</v>
      </c>
      <c r="V324" s="72">
        <v>12</v>
      </c>
      <c r="W324" s="74">
        <v>12</v>
      </c>
      <c r="X324" s="72">
        <v>12</v>
      </c>
      <c r="Y324" s="72">
        <v>12</v>
      </c>
      <c r="Z324" s="72">
        <v>12</v>
      </c>
      <c r="AA324" s="72">
        <v>12</v>
      </c>
      <c r="AB324" s="72">
        <v>12</v>
      </c>
      <c r="AC324" s="72">
        <v>12</v>
      </c>
      <c r="AD324" s="72">
        <v>12</v>
      </c>
      <c r="AE324" s="72">
        <v>12</v>
      </c>
      <c r="AF324" s="72">
        <v>12</v>
      </c>
      <c r="AG324" s="72">
        <v>12</v>
      </c>
      <c r="AH324" s="72">
        <v>0</v>
      </c>
      <c r="AI324" s="72">
        <v>12</v>
      </c>
      <c r="AJ324" s="72">
        <v>12</v>
      </c>
      <c r="AK324" s="72">
        <v>12</v>
      </c>
      <c r="AL324" s="72">
        <v>0</v>
      </c>
      <c r="AM324" s="72">
        <v>12</v>
      </c>
      <c r="AN324" s="72">
        <v>12</v>
      </c>
      <c r="AO324" s="72">
        <v>4</v>
      </c>
      <c r="AP324" s="72">
        <v>12</v>
      </c>
      <c r="AQ324" s="72">
        <v>4</v>
      </c>
      <c r="AR324" s="72">
        <v>12</v>
      </c>
      <c r="AS324" s="72">
        <v>12</v>
      </c>
      <c r="AT324" s="74">
        <v>12</v>
      </c>
      <c r="AU324" s="72">
        <v>4</v>
      </c>
    </row>
    <row r="325" spans="1:47" s="18" customFormat="1" x14ac:dyDescent="0.2">
      <c r="A325" s="71" t="s">
        <v>182</v>
      </c>
      <c r="B325" s="72" t="s">
        <v>267</v>
      </c>
      <c r="C325" s="72"/>
      <c r="D325" s="72"/>
      <c r="E325" s="72"/>
      <c r="F325" s="72">
        <v>12</v>
      </c>
      <c r="G325" s="72">
        <v>12</v>
      </c>
      <c r="H325" s="72">
        <v>4</v>
      </c>
      <c r="I325" s="72">
        <v>12</v>
      </c>
      <c r="J325" s="72">
        <v>12</v>
      </c>
      <c r="K325" s="72">
        <v>12</v>
      </c>
      <c r="L325" s="72">
        <v>12</v>
      </c>
      <c r="M325" s="74">
        <v>12</v>
      </c>
      <c r="N325" s="72">
        <v>0</v>
      </c>
      <c r="O325" s="72">
        <v>0</v>
      </c>
      <c r="P325" s="74">
        <v>12</v>
      </c>
      <c r="Q325" s="72">
        <v>0</v>
      </c>
      <c r="R325" s="72">
        <v>12</v>
      </c>
      <c r="S325" s="72">
        <v>12</v>
      </c>
      <c r="T325" s="72">
        <v>12</v>
      </c>
      <c r="U325" s="72">
        <v>12</v>
      </c>
      <c r="V325" s="72">
        <v>12</v>
      </c>
      <c r="W325" s="74">
        <v>12</v>
      </c>
      <c r="X325" s="72">
        <v>12</v>
      </c>
      <c r="Y325" s="72">
        <v>12</v>
      </c>
      <c r="Z325" s="72">
        <v>12</v>
      </c>
      <c r="AA325" s="72">
        <v>12</v>
      </c>
      <c r="AB325" s="72">
        <v>12</v>
      </c>
      <c r="AC325" s="72">
        <v>12</v>
      </c>
      <c r="AD325" s="72">
        <v>12</v>
      </c>
      <c r="AE325" s="72">
        <v>12</v>
      </c>
      <c r="AF325" s="72">
        <v>12</v>
      </c>
      <c r="AG325" s="72">
        <v>12</v>
      </c>
      <c r="AH325" s="72">
        <v>0</v>
      </c>
      <c r="AI325" s="72">
        <v>12</v>
      </c>
      <c r="AJ325" s="72">
        <v>12</v>
      </c>
      <c r="AK325" s="72">
        <v>12</v>
      </c>
      <c r="AL325" s="72">
        <v>0</v>
      </c>
      <c r="AM325" s="72">
        <v>12</v>
      </c>
      <c r="AN325" s="72">
        <v>12</v>
      </c>
      <c r="AO325" s="72">
        <v>4</v>
      </c>
      <c r="AP325" s="72">
        <v>12</v>
      </c>
      <c r="AQ325" s="72">
        <v>4</v>
      </c>
      <c r="AR325" s="72">
        <v>12</v>
      </c>
      <c r="AS325" s="72">
        <v>12</v>
      </c>
      <c r="AT325" s="74">
        <v>12</v>
      </c>
      <c r="AU325" s="72">
        <v>4</v>
      </c>
    </row>
    <row r="326" spans="1:47" s="18" customFormat="1" x14ac:dyDescent="0.2">
      <c r="A326" s="50" t="s">
        <v>427</v>
      </c>
      <c r="B326" s="49" t="s">
        <v>290</v>
      </c>
      <c r="C326" s="49"/>
      <c r="D326" s="49"/>
      <c r="E326" s="49"/>
      <c r="F326" s="49">
        <v>9</v>
      </c>
      <c r="G326" s="49">
        <v>9</v>
      </c>
      <c r="H326" s="49">
        <v>2</v>
      </c>
      <c r="I326" s="49">
        <v>2</v>
      </c>
      <c r="J326" s="49">
        <v>0</v>
      </c>
      <c r="K326" s="49">
        <v>15</v>
      </c>
      <c r="L326" s="49">
        <v>0</v>
      </c>
      <c r="M326" s="73">
        <v>0</v>
      </c>
      <c r="N326" s="49">
        <v>1</v>
      </c>
      <c r="O326" s="49">
        <v>9</v>
      </c>
      <c r="P326" s="73">
        <v>9</v>
      </c>
      <c r="Q326" s="49">
        <v>9</v>
      </c>
      <c r="R326" s="49">
        <v>15</v>
      </c>
      <c r="S326" s="49">
        <v>0</v>
      </c>
      <c r="T326" s="49">
        <v>2</v>
      </c>
      <c r="U326" s="49">
        <v>2</v>
      </c>
      <c r="V326" s="49">
        <v>0</v>
      </c>
      <c r="W326" s="73">
        <v>15</v>
      </c>
      <c r="X326" s="49">
        <v>0</v>
      </c>
      <c r="Y326" s="49">
        <v>2</v>
      </c>
      <c r="Z326" s="49">
        <v>15</v>
      </c>
      <c r="AA326" s="49">
        <v>15</v>
      </c>
      <c r="AB326" s="49">
        <v>2</v>
      </c>
      <c r="AC326" s="49">
        <v>9</v>
      </c>
      <c r="AD326" s="49">
        <v>15</v>
      </c>
      <c r="AE326" s="49">
        <v>15</v>
      </c>
      <c r="AF326" s="49">
        <v>9</v>
      </c>
      <c r="AG326" s="49">
        <v>0</v>
      </c>
      <c r="AH326" s="49">
        <v>9</v>
      </c>
      <c r="AI326" s="49">
        <v>2</v>
      </c>
      <c r="AJ326" s="49">
        <v>2</v>
      </c>
      <c r="AK326" s="49">
        <v>15</v>
      </c>
      <c r="AL326" s="49">
        <v>18</v>
      </c>
      <c r="AM326" s="49">
        <v>9</v>
      </c>
      <c r="AN326" s="49">
        <v>9</v>
      </c>
      <c r="AO326" s="49">
        <v>2</v>
      </c>
      <c r="AP326" s="49">
        <v>2</v>
      </c>
      <c r="AQ326" s="49">
        <v>2</v>
      </c>
      <c r="AR326" s="49">
        <v>15</v>
      </c>
      <c r="AS326" s="49">
        <v>9</v>
      </c>
      <c r="AT326" s="73">
        <v>15</v>
      </c>
      <c r="AU326" s="49">
        <v>2</v>
      </c>
    </row>
    <row r="327" spans="1:47" s="18" customFormat="1" x14ac:dyDescent="0.2">
      <c r="A327" s="71" t="s">
        <v>460</v>
      </c>
      <c r="B327" s="72" t="s">
        <v>256</v>
      </c>
      <c r="C327" s="72"/>
      <c r="D327" s="72"/>
      <c r="E327" s="72"/>
      <c r="F327" s="72">
        <v>0</v>
      </c>
      <c r="G327" s="72">
        <v>0</v>
      </c>
      <c r="H327" s="72">
        <v>0</v>
      </c>
      <c r="I327" s="72">
        <v>0</v>
      </c>
      <c r="J327" s="72">
        <v>0</v>
      </c>
      <c r="K327" s="72">
        <v>0</v>
      </c>
      <c r="L327" s="72">
        <v>0</v>
      </c>
      <c r="M327" s="74">
        <v>0</v>
      </c>
      <c r="N327" s="72">
        <v>0</v>
      </c>
      <c r="O327" s="72">
        <v>0</v>
      </c>
      <c r="P327" s="74">
        <v>0</v>
      </c>
      <c r="Q327" s="72">
        <v>0</v>
      </c>
      <c r="R327" s="72">
        <v>0</v>
      </c>
      <c r="S327" s="72">
        <v>0</v>
      </c>
      <c r="T327" s="72">
        <v>0</v>
      </c>
      <c r="U327" s="72">
        <v>0</v>
      </c>
      <c r="V327" s="72">
        <v>0</v>
      </c>
      <c r="W327" s="74">
        <v>0</v>
      </c>
      <c r="X327" s="72">
        <v>0</v>
      </c>
      <c r="Y327" s="72">
        <v>0</v>
      </c>
      <c r="Z327" s="72">
        <v>0</v>
      </c>
      <c r="AA327" s="72">
        <v>0</v>
      </c>
      <c r="AB327" s="72">
        <v>0</v>
      </c>
      <c r="AC327" s="72">
        <v>0</v>
      </c>
      <c r="AD327" s="72">
        <v>0</v>
      </c>
      <c r="AE327" s="72">
        <v>0</v>
      </c>
      <c r="AF327" s="72">
        <v>0</v>
      </c>
      <c r="AG327" s="72">
        <v>0</v>
      </c>
      <c r="AH327" s="72">
        <v>0</v>
      </c>
      <c r="AI327" s="72">
        <v>0</v>
      </c>
      <c r="AJ327" s="72">
        <v>0</v>
      </c>
      <c r="AK327" s="72">
        <v>0</v>
      </c>
      <c r="AL327" s="72">
        <v>0</v>
      </c>
      <c r="AM327" s="72">
        <v>0</v>
      </c>
      <c r="AN327" s="72">
        <v>0</v>
      </c>
      <c r="AO327" s="72">
        <v>0</v>
      </c>
      <c r="AP327" s="72">
        <v>0</v>
      </c>
      <c r="AQ327" s="72">
        <v>0</v>
      </c>
      <c r="AR327" s="72">
        <v>0</v>
      </c>
      <c r="AS327" s="72">
        <v>0</v>
      </c>
      <c r="AT327" s="74">
        <v>0</v>
      </c>
      <c r="AU327" s="72">
        <v>0</v>
      </c>
    </row>
    <row r="328" spans="1:47" s="18" customFormat="1" x14ac:dyDescent="0.2">
      <c r="A328" s="71" t="s">
        <v>212</v>
      </c>
      <c r="B328" s="72" t="s">
        <v>317</v>
      </c>
      <c r="C328" s="72"/>
      <c r="D328" s="72"/>
      <c r="E328" s="72"/>
      <c r="F328" s="72">
        <v>40</v>
      </c>
      <c r="G328" s="72">
        <v>40</v>
      </c>
      <c r="H328" s="72">
        <v>40</v>
      </c>
      <c r="I328" s="72">
        <v>18</v>
      </c>
      <c r="J328" s="72">
        <v>40</v>
      </c>
      <c r="K328" s="72">
        <v>40</v>
      </c>
      <c r="L328" s="72">
        <v>40</v>
      </c>
      <c r="M328" s="74">
        <v>40</v>
      </c>
      <c r="N328" s="72">
        <v>26</v>
      </c>
      <c r="O328" s="72">
        <v>40</v>
      </c>
      <c r="P328" s="74">
        <v>40</v>
      </c>
      <c r="Q328" s="72">
        <v>40</v>
      </c>
      <c r="R328" s="72">
        <v>40</v>
      </c>
      <c r="S328" s="72">
        <v>40</v>
      </c>
      <c r="T328" s="72">
        <v>18</v>
      </c>
      <c r="U328" s="72">
        <v>18</v>
      </c>
      <c r="V328" s="72">
        <v>40</v>
      </c>
      <c r="W328" s="74">
        <v>40</v>
      </c>
      <c r="X328" s="72">
        <v>40</v>
      </c>
      <c r="Y328" s="72">
        <v>40</v>
      </c>
      <c r="Z328" s="72">
        <v>40</v>
      </c>
      <c r="AA328" s="72">
        <v>40</v>
      </c>
      <c r="AB328" s="72">
        <v>18</v>
      </c>
      <c r="AC328" s="72">
        <v>40</v>
      </c>
      <c r="AD328" s="72">
        <v>40</v>
      </c>
      <c r="AE328" s="72">
        <v>40</v>
      </c>
      <c r="AF328" s="72">
        <v>40</v>
      </c>
      <c r="AG328" s="72">
        <v>40</v>
      </c>
      <c r="AH328" s="72">
        <v>12</v>
      </c>
      <c r="AI328" s="72">
        <v>12</v>
      </c>
      <c r="AJ328" s="72">
        <v>18</v>
      </c>
      <c r="AK328" s="72">
        <v>40</v>
      </c>
      <c r="AL328" s="72">
        <v>40</v>
      </c>
      <c r="AM328" s="72">
        <v>40</v>
      </c>
      <c r="AN328" s="72">
        <v>40</v>
      </c>
      <c r="AO328" s="72">
        <v>40</v>
      </c>
      <c r="AP328" s="72">
        <v>40</v>
      </c>
      <c r="AQ328" s="72">
        <v>12</v>
      </c>
      <c r="AR328" s="72">
        <v>40</v>
      </c>
      <c r="AS328" s="72">
        <v>40</v>
      </c>
      <c r="AT328" s="74">
        <v>40</v>
      </c>
      <c r="AU328" s="72">
        <v>12</v>
      </c>
    </row>
    <row r="329" spans="1:47" s="18" customFormat="1" x14ac:dyDescent="0.2">
      <c r="A329" s="71" t="s">
        <v>230</v>
      </c>
      <c r="B329" s="72" t="s">
        <v>260</v>
      </c>
      <c r="C329" s="72"/>
      <c r="D329" s="72"/>
      <c r="E329" s="72"/>
      <c r="F329" s="72">
        <v>0</v>
      </c>
      <c r="G329" s="72">
        <v>0</v>
      </c>
      <c r="H329" s="72">
        <v>0</v>
      </c>
      <c r="I329" s="72">
        <v>0</v>
      </c>
      <c r="J329" s="72">
        <v>0</v>
      </c>
      <c r="K329" s="72">
        <v>0</v>
      </c>
      <c r="L329" s="72">
        <v>0</v>
      </c>
      <c r="M329" s="74">
        <v>0</v>
      </c>
      <c r="N329" s="72">
        <v>0</v>
      </c>
      <c r="O329" s="72">
        <v>0</v>
      </c>
      <c r="P329" s="74">
        <v>0</v>
      </c>
      <c r="Q329" s="72">
        <v>0</v>
      </c>
      <c r="R329" s="72">
        <v>0</v>
      </c>
      <c r="S329" s="72">
        <v>0</v>
      </c>
      <c r="T329" s="72">
        <v>0</v>
      </c>
      <c r="U329" s="72">
        <v>0</v>
      </c>
      <c r="V329" s="72">
        <v>0</v>
      </c>
      <c r="W329" s="74">
        <v>0</v>
      </c>
      <c r="X329" s="72">
        <v>0</v>
      </c>
      <c r="Y329" s="72">
        <v>0</v>
      </c>
      <c r="Z329" s="72">
        <v>0</v>
      </c>
      <c r="AA329" s="72">
        <v>0</v>
      </c>
      <c r="AB329" s="72">
        <v>0</v>
      </c>
      <c r="AC329" s="72">
        <v>0</v>
      </c>
      <c r="AD329" s="72">
        <v>0</v>
      </c>
      <c r="AE329" s="72">
        <v>0</v>
      </c>
      <c r="AF329" s="72">
        <v>0</v>
      </c>
      <c r="AG329" s="72">
        <v>0</v>
      </c>
      <c r="AH329" s="72">
        <v>0</v>
      </c>
      <c r="AI329" s="72">
        <v>0</v>
      </c>
      <c r="AJ329" s="72">
        <v>0</v>
      </c>
      <c r="AK329" s="72">
        <v>0</v>
      </c>
      <c r="AL329" s="72">
        <v>0</v>
      </c>
      <c r="AM329" s="72">
        <v>0</v>
      </c>
      <c r="AN329" s="72">
        <v>0</v>
      </c>
      <c r="AO329" s="72">
        <v>0</v>
      </c>
      <c r="AP329" s="72">
        <v>0</v>
      </c>
      <c r="AQ329" s="72">
        <v>0</v>
      </c>
      <c r="AR329" s="72">
        <v>0</v>
      </c>
      <c r="AS329" s="72">
        <v>0</v>
      </c>
      <c r="AT329" s="74">
        <v>0</v>
      </c>
      <c r="AU329" s="72">
        <v>0</v>
      </c>
    </row>
    <row r="330" spans="1:47" s="18" customFormat="1" x14ac:dyDescent="0.2">
      <c r="A330" s="71" t="s">
        <v>231</v>
      </c>
      <c r="B330" s="72" t="s">
        <v>260</v>
      </c>
      <c r="C330" s="72"/>
      <c r="D330" s="72"/>
      <c r="E330" s="72"/>
      <c r="F330" s="72">
        <v>0</v>
      </c>
      <c r="G330" s="72">
        <v>0</v>
      </c>
      <c r="H330" s="72">
        <v>0</v>
      </c>
      <c r="I330" s="72">
        <v>0</v>
      </c>
      <c r="J330" s="72">
        <v>0</v>
      </c>
      <c r="K330" s="72">
        <v>0</v>
      </c>
      <c r="L330" s="72">
        <v>0</v>
      </c>
      <c r="M330" s="74">
        <v>0</v>
      </c>
      <c r="N330" s="72">
        <v>0</v>
      </c>
      <c r="O330" s="72">
        <v>0</v>
      </c>
      <c r="P330" s="74">
        <v>0</v>
      </c>
      <c r="Q330" s="72">
        <v>0</v>
      </c>
      <c r="R330" s="72">
        <v>0</v>
      </c>
      <c r="S330" s="72">
        <v>0</v>
      </c>
      <c r="T330" s="72">
        <v>0</v>
      </c>
      <c r="U330" s="72">
        <v>0</v>
      </c>
      <c r="V330" s="72">
        <v>0</v>
      </c>
      <c r="W330" s="74">
        <v>0</v>
      </c>
      <c r="X330" s="72">
        <v>0</v>
      </c>
      <c r="Y330" s="72">
        <v>0</v>
      </c>
      <c r="Z330" s="72">
        <v>0</v>
      </c>
      <c r="AA330" s="72">
        <v>0</v>
      </c>
      <c r="AB330" s="72">
        <v>0</v>
      </c>
      <c r="AC330" s="72">
        <v>0</v>
      </c>
      <c r="AD330" s="72">
        <v>0</v>
      </c>
      <c r="AE330" s="72">
        <v>0</v>
      </c>
      <c r="AF330" s="72">
        <v>0</v>
      </c>
      <c r="AG330" s="72">
        <v>0</v>
      </c>
      <c r="AH330" s="72">
        <v>0</v>
      </c>
      <c r="AI330" s="72">
        <v>0</v>
      </c>
      <c r="AJ330" s="72">
        <v>0</v>
      </c>
      <c r="AK330" s="72">
        <v>0</v>
      </c>
      <c r="AL330" s="72">
        <v>0</v>
      </c>
      <c r="AM330" s="72">
        <v>0</v>
      </c>
      <c r="AN330" s="72">
        <v>0</v>
      </c>
      <c r="AO330" s="72">
        <v>0</v>
      </c>
      <c r="AP330" s="72">
        <v>0</v>
      </c>
      <c r="AQ330" s="72">
        <v>0</v>
      </c>
      <c r="AR330" s="72">
        <v>0</v>
      </c>
      <c r="AS330" s="72">
        <v>0</v>
      </c>
      <c r="AT330" s="74">
        <v>0</v>
      </c>
      <c r="AU330" s="72">
        <v>0</v>
      </c>
    </row>
    <row r="331" spans="1:47" s="18" customFormat="1" x14ac:dyDescent="0.2">
      <c r="A331" s="72" t="s">
        <v>461</v>
      </c>
      <c r="B331" s="72" t="s">
        <v>270</v>
      </c>
      <c r="C331" s="72" t="s">
        <v>336</v>
      </c>
      <c r="D331" s="72"/>
      <c r="E331" s="72"/>
      <c r="F331" s="72">
        <v>18</v>
      </c>
      <c r="G331" s="72">
        <v>18</v>
      </c>
      <c r="H331" s="72">
        <v>4.5</v>
      </c>
      <c r="I331" s="72">
        <v>4.5</v>
      </c>
      <c r="J331" s="72">
        <v>18</v>
      </c>
      <c r="K331" s="72">
        <v>18</v>
      </c>
      <c r="L331" s="72">
        <v>18</v>
      </c>
      <c r="M331" s="74">
        <v>18</v>
      </c>
      <c r="N331" s="72">
        <v>10</v>
      </c>
      <c r="O331" s="72">
        <v>10</v>
      </c>
      <c r="P331" s="74">
        <v>18</v>
      </c>
      <c r="Q331" s="72">
        <v>10</v>
      </c>
      <c r="R331" s="72">
        <v>18</v>
      </c>
      <c r="S331" s="72">
        <v>18</v>
      </c>
      <c r="T331" s="72">
        <v>18</v>
      </c>
      <c r="U331" s="72">
        <v>18</v>
      </c>
      <c r="V331" s="72">
        <v>18</v>
      </c>
      <c r="W331" s="74">
        <v>18</v>
      </c>
      <c r="X331" s="72">
        <v>18</v>
      </c>
      <c r="Y331" s="72">
        <v>18</v>
      </c>
      <c r="Z331" s="72">
        <v>18</v>
      </c>
      <c r="AA331" s="72">
        <v>18</v>
      </c>
      <c r="AB331" s="72">
        <v>4.5</v>
      </c>
      <c r="AC331" s="72">
        <v>10</v>
      </c>
      <c r="AD331" s="72">
        <v>18</v>
      </c>
      <c r="AE331" s="72">
        <v>18</v>
      </c>
      <c r="AF331" s="72">
        <v>18</v>
      </c>
      <c r="AG331" s="72">
        <v>18</v>
      </c>
      <c r="AH331" s="72">
        <v>0</v>
      </c>
      <c r="AI331" s="72">
        <v>4.5</v>
      </c>
      <c r="AJ331" s="72">
        <v>18</v>
      </c>
      <c r="AK331" s="72">
        <v>18</v>
      </c>
      <c r="AL331" s="72">
        <v>18</v>
      </c>
      <c r="AM331" s="72">
        <v>18</v>
      </c>
      <c r="AN331" s="72">
        <v>18</v>
      </c>
      <c r="AO331" s="72">
        <v>4.5</v>
      </c>
      <c r="AP331" s="72">
        <v>18</v>
      </c>
      <c r="AQ331" s="72">
        <v>4.5</v>
      </c>
      <c r="AR331" s="72">
        <v>18</v>
      </c>
      <c r="AS331" s="72">
        <v>18</v>
      </c>
      <c r="AT331" s="74">
        <v>18</v>
      </c>
      <c r="AU331" s="72">
        <v>4.5</v>
      </c>
    </row>
    <row r="332" spans="1:47" s="18" customFormat="1" x14ac:dyDescent="0.2">
      <c r="A332" s="49" t="s">
        <v>428</v>
      </c>
      <c r="B332" s="49" t="s">
        <v>263</v>
      </c>
      <c r="C332" s="49" t="s">
        <v>290</v>
      </c>
      <c r="D332" s="49"/>
      <c r="E332" s="49"/>
      <c r="F332" s="49">
        <v>12</v>
      </c>
      <c r="G332" s="49">
        <v>12</v>
      </c>
      <c r="H332" s="49">
        <v>1</v>
      </c>
      <c r="I332" s="49">
        <v>2</v>
      </c>
      <c r="J332" s="49">
        <v>12</v>
      </c>
      <c r="K332" s="49">
        <v>15</v>
      </c>
      <c r="L332" s="49">
        <v>12</v>
      </c>
      <c r="M332" s="73">
        <v>12</v>
      </c>
      <c r="N332" s="49">
        <v>1</v>
      </c>
      <c r="O332" s="49">
        <v>12</v>
      </c>
      <c r="P332" s="73">
        <v>12</v>
      </c>
      <c r="Q332" s="49">
        <v>12</v>
      </c>
      <c r="R332" s="49">
        <v>15</v>
      </c>
      <c r="S332" s="49">
        <v>12</v>
      </c>
      <c r="T332" s="49">
        <v>2</v>
      </c>
      <c r="U332" s="49">
        <v>2</v>
      </c>
      <c r="V332" s="49">
        <v>12</v>
      </c>
      <c r="W332" s="73">
        <v>15</v>
      </c>
      <c r="X332" s="49">
        <v>12</v>
      </c>
      <c r="Y332" s="49">
        <v>12</v>
      </c>
      <c r="Z332" s="49">
        <v>15</v>
      </c>
      <c r="AA332" s="49">
        <v>15</v>
      </c>
      <c r="AB332" s="49">
        <v>2</v>
      </c>
      <c r="AC332" s="49">
        <v>12</v>
      </c>
      <c r="AD332" s="49">
        <v>15</v>
      </c>
      <c r="AE332" s="49">
        <v>15</v>
      </c>
      <c r="AF332" s="49">
        <v>12</v>
      </c>
      <c r="AG332" s="49">
        <v>12</v>
      </c>
      <c r="AH332" s="49">
        <v>9</v>
      </c>
      <c r="AI332" s="49">
        <v>2</v>
      </c>
      <c r="AJ332" s="49">
        <v>2</v>
      </c>
      <c r="AK332" s="49">
        <v>15</v>
      </c>
      <c r="AL332" s="49">
        <v>18</v>
      </c>
      <c r="AM332" s="49">
        <v>12</v>
      </c>
      <c r="AN332" s="49">
        <v>12</v>
      </c>
      <c r="AO332" s="49">
        <v>1</v>
      </c>
      <c r="AP332" s="49">
        <v>2</v>
      </c>
      <c r="AQ332" s="49">
        <v>1</v>
      </c>
      <c r="AR332" s="49">
        <v>15</v>
      </c>
      <c r="AS332" s="49">
        <v>12</v>
      </c>
      <c r="AT332" s="73">
        <v>15</v>
      </c>
      <c r="AU332" s="49">
        <v>1</v>
      </c>
    </row>
    <row r="333" spans="1:47" s="18" customFormat="1" x14ac:dyDescent="0.2">
      <c r="A333" s="71" t="s">
        <v>295</v>
      </c>
      <c r="B333" s="72" t="s">
        <v>261</v>
      </c>
      <c r="C333" s="72"/>
      <c r="D333" s="72"/>
      <c r="E333" s="72"/>
      <c r="F333" s="72">
        <v>0</v>
      </c>
      <c r="G333" s="72">
        <v>0</v>
      </c>
      <c r="H333" s="72">
        <v>0</v>
      </c>
      <c r="I333" s="72">
        <v>0</v>
      </c>
      <c r="J333" s="72">
        <v>0</v>
      </c>
      <c r="K333" s="72">
        <v>0</v>
      </c>
      <c r="L333" s="72">
        <v>0</v>
      </c>
      <c r="M333" s="74">
        <v>0</v>
      </c>
      <c r="N333" s="72">
        <v>0</v>
      </c>
      <c r="O333" s="72">
        <v>0</v>
      </c>
      <c r="P333" s="74">
        <v>0</v>
      </c>
      <c r="Q333" s="72">
        <v>0</v>
      </c>
      <c r="R333" s="72">
        <v>0</v>
      </c>
      <c r="S333" s="72">
        <v>0</v>
      </c>
      <c r="T333" s="72">
        <v>0</v>
      </c>
      <c r="U333" s="72">
        <v>0</v>
      </c>
      <c r="V333" s="72">
        <v>0</v>
      </c>
      <c r="W333" s="74">
        <v>0</v>
      </c>
      <c r="X333" s="72">
        <v>0</v>
      </c>
      <c r="Y333" s="72">
        <v>0</v>
      </c>
      <c r="Z333" s="72">
        <v>0</v>
      </c>
      <c r="AA333" s="72">
        <v>0</v>
      </c>
      <c r="AB333" s="72">
        <v>0</v>
      </c>
      <c r="AC333" s="72">
        <v>0</v>
      </c>
      <c r="AD333" s="72">
        <v>0</v>
      </c>
      <c r="AE333" s="72">
        <v>0</v>
      </c>
      <c r="AF333" s="72">
        <v>0</v>
      </c>
      <c r="AG333" s="72">
        <v>0</v>
      </c>
      <c r="AH333" s="72">
        <v>0</v>
      </c>
      <c r="AI333" s="72">
        <v>0</v>
      </c>
      <c r="AJ333" s="72">
        <v>0</v>
      </c>
      <c r="AK333" s="72">
        <v>0</v>
      </c>
      <c r="AL333" s="72">
        <v>0</v>
      </c>
      <c r="AM333" s="72">
        <v>0</v>
      </c>
      <c r="AN333" s="72">
        <v>0</v>
      </c>
      <c r="AO333" s="72">
        <v>0</v>
      </c>
      <c r="AP333" s="72">
        <v>0</v>
      </c>
      <c r="AQ333" s="72">
        <v>0</v>
      </c>
      <c r="AR333" s="72">
        <v>0</v>
      </c>
      <c r="AS333" s="72">
        <v>0</v>
      </c>
      <c r="AT333" s="74">
        <v>0</v>
      </c>
      <c r="AU333" s="72">
        <v>0</v>
      </c>
    </row>
    <row r="334" spans="1:47" s="18" customFormat="1" x14ac:dyDescent="0.2">
      <c r="A334" s="71" t="s">
        <v>429</v>
      </c>
      <c r="B334" s="72" t="s">
        <v>272</v>
      </c>
      <c r="C334" s="72"/>
      <c r="D334" s="72"/>
      <c r="E334" s="72"/>
      <c r="F334" s="72">
        <v>12</v>
      </c>
      <c r="G334" s="72">
        <v>12</v>
      </c>
      <c r="H334" s="72">
        <v>12</v>
      </c>
      <c r="I334" s="72">
        <v>12</v>
      </c>
      <c r="J334" s="72">
        <v>12</v>
      </c>
      <c r="K334" s="72">
        <v>12</v>
      </c>
      <c r="L334" s="72">
        <v>12</v>
      </c>
      <c r="M334" s="74">
        <v>12</v>
      </c>
      <c r="N334" s="72">
        <v>0</v>
      </c>
      <c r="O334" s="72">
        <v>12</v>
      </c>
      <c r="P334" s="74">
        <v>12</v>
      </c>
      <c r="Q334" s="72">
        <v>0</v>
      </c>
      <c r="R334" s="72">
        <v>12</v>
      </c>
      <c r="S334" s="72">
        <v>12</v>
      </c>
      <c r="T334" s="72">
        <v>0</v>
      </c>
      <c r="U334" s="72">
        <v>0</v>
      </c>
      <c r="V334" s="72">
        <v>12</v>
      </c>
      <c r="W334" s="74">
        <v>12</v>
      </c>
      <c r="X334" s="72">
        <v>12</v>
      </c>
      <c r="Y334" s="72">
        <v>12</v>
      </c>
      <c r="Z334" s="72">
        <v>12</v>
      </c>
      <c r="AA334" s="72">
        <v>12</v>
      </c>
      <c r="AB334" s="72">
        <v>12</v>
      </c>
      <c r="AC334" s="72">
        <v>12</v>
      </c>
      <c r="AD334" s="72">
        <v>12</v>
      </c>
      <c r="AE334" s="72">
        <v>12</v>
      </c>
      <c r="AF334" s="72">
        <v>12</v>
      </c>
      <c r="AG334" s="72">
        <v>12</v>
      </c>
      <c r="AH334" s="72">
        <v>0</v>
      </c>
      <c r="AI334" s="72">
        <v>4</v>
      </c>
      <c r="AJ334" s="72">
        <v>0</v>
      </c>
      <c r="AK334" s="72">
        <v>12</v>
      </c>
      <c r="AL334" s="72">
        <v>12</v>
      </c>
      <c r="AM334" s="72">
        <v>12</v>
      </c>
      <c r="AN334" s="72">
        <v>12</v>
      </c>
      <c r="AO334" s="72">
        <v>12</v>
      </c>
      <c r="AP334" s="72">
        <v>12</v>
      </c>
      <c r="AQ334" s="72">
        <v>4</v>
      </c>
      <c r="AR334" s="72">
        <v>12</v>
      </c>
      <c r="AS334" s="72">
        <v>12</v>
      </c>
      <c r="AT334" s="74">
        <v>12</v>
      </c>
      <c r="AU334" s="72">
        <v>4</v>
      </c>
    </row>
    <row r="335" spans="1:47" s="18" customFormat="1" x14ac:dyDescent="0.2">
      <c r="A335" s="50" t="s">
        <v>430</v>
      </c>
      <c r="B335" s="49" t="s">
        <v>267</v>
      </c>
      <c r="C335" s="49"/>
      <c r="D335" s="49"/>
      <c r="E335" s="49"/>
      <c r="F335" s="49">
        <v>12</v>
      </c>
      <c r="G335" s="49">
        <v>12</v>
      </c>
      <c r="H335" s="49">
        <v>4</v>
      </c>
      <c r="I335" s="49">
        <v>12</v>
      </c>
      <c r="J335" s="49">
        <v>12</v>
      </c>
      <c r="K335" s="49">
        <v>12</v>
      </c>
      <c r="L335" s="49">
        <v>12</v>
      </c>
      <c r="M335" s="73">
        <v>12</v>
      </c>
      <c r="N335" s="49">
        <v>0</v>
      </c>
      <c r="O335" s="49">
        <v>0</v>
      </c>
      <c r="P335" s="73">
        <v>12</v>
      </c>
      <c r="Q335" s="49">
        <v>0</v>
      </c>
      <c r="R335" s="49">
        <v>12</v>
      </c>
      <c r="S335" s="49">
        <v>12</v>
      </c>
      <c r="T335" s="49">
        <v>12</v>
      </c>
      <c r="U335" s="49">
        <v>12</v>
      </c>
      <c r="V335" s="49">
        <v>12</v>
      </c>
      <c r="W335" s="73">
        <v>12</v>
      </c>
      <c r="X335" s="49">
        <v>12</v>
      </c>
      <c r="Y335" s="49">
        <v>12</v>
      </c>
      <c r="Z335" s="49">
        <v>12</v>
      </c>
      <c r="AA335" s="49">
        <v>12</v>
      </c>
      <c r="AB335" s="49">
        <v>12</v>
      </c>
      <c r="AC335" s="49">
        <v>12</v>
      </c>
      <c r="AD335" s="49">
        <v>12</v>
      </c>
      <c r="AE335" s="49">
        <v>12</v>
      </c>
      <c r="AF335" s="49">
        <v>12</v>
      </c>
      <c r="AG335" s="49">
        <v>12</v>
      </c>
      <c r="AH335" s="49">
        <v>0</v>
      </c>
      <c r="AI335" s="49">
        <v>12</v>
      </c>
      <c r="AJ335" s="49">
        <v>12</v>
      </c>
      <c r="AK335" s="49">
        <v>12</v>
      </c>
      <c r="AL335" s="49">
        <v>0</v>
      </c>
      <c r="AM335" s="49">
        <v>12</v>
      </c>
      <c r="AN335" s="49">
        <v>12</v>
      </c>
      <c r="AO335" s="49">
        <v>4</v>
      </c>
      <c r="AP335" s="49">
        <v>12</v>
      </c>
      <c r="AQ335" s="49">
        <v>4</v>
      </c>
      <c r="AR335" s="49">
        <v>12</v>
      </c>
      <c r="AS335" s="49">
        <v>12</v>
      </c>
      <c r="AT335" s="73">
        <v>12</v>
      </c>
      <c r="AU335" s="49">
        <v>4</v>
      </c>
    </row>
    <row r="336" spans="1:47" s="18" customFormat="1" x14ac:dyDescent="0.2">
      <c r="A336" s="71" t="s">
        <v>390</v>
      </c>
      <c r="B336" s="72" t="s">
        <v>308</v>
      </c>
      <c r="C336" s="72"/>
      <c r="D336" s="72"/>
      <c r="E336" s="72"/>
      <c r="F336" s="72">
        <v>0</v>
      </c>
      <c r="G336" s="72">
        <v>0</v>
      </c>
      <c r="H336" s="72">
        <v>0</v>
      </c>
      <c r="I336" s="72">
        <v>0</v>
      </c>
      <c r="J336" s="72">
        <v>0</v>
      </c>
      <c r="K336" s="72">
        <v>0</v>
      </c>
      <c r="L336" s="72">
        <v>0</v>
      </c>
      <c r="M336" s="74">
        <v>0</v>
      </c>
      <c r="N336" s="72">
        <v>0</v>
      </c>
      <c r="O336" s="72">
        <v>0</v>
      </c>
      <c r="P336" s="74">
        <v>0</v>
      </c>
      <c r="Q336" s="72">
        <v>0</v>
      </c>
      <c r="R336" s="72">
        <v>0</v>
      </c>
      <c r="S336" s="72">
        <v>0</v>
      </c>
      <c r="T336" s="72">
        <v>0</v>
      </c>
      <c r="U336" s="72">
        <v>0</v>
      </c>
      <c r="V336" s="72">
        <v>0</v>
      </c>
      <c r="W336" s="74">
        <v>0</v>
      </c>
      <c r="X336" s="72">
        <v>0</v>
      </c>
      <c r="Y336" s="72">
        <v>0</v>
      </c>
      <c r="Z336" s="72">
        <v>0</v>
      </c>
      <c r="AA336" s="72">
        <v>0</v>
      </c>
      <c r="AB336" s="72">
        <v>0</v>
      </c>
      <c r="AC336" s="72">
        <v>0</v>
      </c>
      <c r="AD336" s="72">
        <v>0</v>
      </c>
      <c r="AE336" s="72">
        <v>0</v>
      </c>
      <c r="AF336" s="72">
        <v>0</v>
      </c>
      <c r="AG336" s="72">
        <v>0</v>
      </c>
      <c r="AH336" s="72">
        <v>0</v>
      </c>
      <c r="AI336" s="72">
        <v>0</v>
      </c>
      <c r="AJ336" s="72">
        <v>0</v>
      </c>
      <c r="AK336" s="72">
        <v>0</v>
      </c>
      <c r="AL336" s="72">
        <v>0</v>
      </c>
      <c r="AM336" s="72">
        <v>0</v>
      </c>
      <c r="AN336" s="72">
        <v>0</v>
      </c>
      <c r="AO336" s="72">
        <v>0</v>
      </c>
      <c r="AP336" s="72">
        <v>0</v>
      </c>
      <c r="AQ336" s="72">
        <v>0</v>
      </c>
      <c r="AR336" s="72">
        <v>0</v>
      </c>
      <c r="AS336" s="72">
        <v>0</v>
      </c>
      <c r="AT336" s="74">
        <v>0</v>
      </c>
      <c r="AU336" s="72">
        <v>0</v>
      </c>
    </row>
    <row r="337" spans="1:47" s="18" customFormat="1" x14ac:dyDescent="0.2">
      <c r="A337" s="50" t="s">
        <v>232</v>
      </c>
      <c r="B337" s="49" t="s">
        <v>243</v>
      </c>
      <c r="C337" s="49"/>
      <c r="D337" s="49"/>
      <c r="E337" s="49"/>
      <c r="F337" s="49">
        <v>4</v>
      </c>
      <c r="G337" s="49">
        <v>4</v>
      </c>
      <c r="H337" s="49">
        <v>4</v>
      </c>
      <c r="I337" s="49">
        <v>9.5</v>
      </c>
      <c r="J337" s="49">
        <v>40</v>
      </c>
      <c r="K337" s="49">
        <v>40</v>
      </c>
      <c r="L337" s="49">
        <v>40</v>
      </c>
      <c r="M337" s="73">
        <v>40</v>
      </c>
      <c r="N337" s="49">
        <v>8.5</v>
      </c>
      <c r="O337" s="49">
        <v>4</v>
      </c>
      <c r="P337" s="73">
        <v>4</v>
      </c>
      <c r="Q337" s="49">
        <v>4</v>
      </c>
      <c r="R337" s="49">
        <v>40</v>
      </c>
      <c r="S337" s="49">
        <v>26</v>
      </c>
      <c r="T337" s="49">
        <v>18</v>
      </c>
      <c r="U337" s="49">
        <v>18</v>
      </c>
      <c r="V337" s="49">
        <v>40</v>
      </c>
      <c r="W337" s="73">
        <v>40</v>
      </c>
      <c r="X337" s="49">
        <v>40</v>
      </c>
      <c r="Y337" s="49">
        <v>40</v>
      </c>
      <c r="Z337" s="49">
        <v>40</v>
      </c>
      <c r="AA337" s="49">
        <v>40</v>
      </c>
      <c r="AB337" s="49">
        <v>18</v>
      </c>
      <c r="AC337" s="49">
        <v>4</v>
      </c>
      <c r="AD337" s="49">
        <v>40</v>
      </c>
      <c r="AE337" s="49">
        <v>40</v>
      </c>
      <c r="AF337" s="49">
        <v>4</v>
      </c>
      <c r="AG337" s="49">
        <v>18</v>
      </c>
      <c r="AH337" s="49">
        <v>0</v>
      </c>
      <c r="AI337" s="49">
        <v>4</v>
      </c>
      <c r="AJ337" s="49">
        <v>18</v>
      </c>
      <c r="AK337" s="49">
        <v>40</v>
      </c>
      <c r="AL337" s="49">
        <v>18</v>
      </c>
      <c r="AM337" s="49">
        <v>4</v>
      </c>
      <c r="AN337" s="49">
        <v>4</v>
      </c>
      <c r="AO337" s="49">
        <v>4</v>
      </c>
      <c r="AP337" s="49">
        <v>18</v>
      </c>
      <c r="AQ337" s="49">
        <v>4</v>
      </c>
      <c r="AR337" s="49">
        <v>40</v>
      </c>
      <c r="AS337" s="49">
        <v>4</v>
      </c>
      <c r="AT337" s="73">
        <v>40</v>
      </c>
      <c r="AU337" s="49">
        <v>4</v>
      </c>
    </row>
    <row r="338" spans="1:47" s="18" customFormat="1" x14ac:dyDescent="0.2">
      <c r="A338" s="72" t="s">
        <v>462</v>
      </c>
      <c r="B338" s="72" t="s">
        <v>243</v>
      </c>
      <c r="C338" s="72" t="s">
        <v>267</v>
      </c>
      <c r="D338" s="72"/>
      <c r="E338" s="72"/>
      <c r="F338" s="72">
        <v>12</v>
      </c>
      <c r="G338" s="72">
        <v>12</v>
      </c>
      <c r="H338" s="72">
        <v>4</v>
      </c>
      <c r="I338" s="72">
        <v>12</v>
      </c>
      <c r="J338" s="72">
        <v>40</v>
      </c>
      <c r="K338" s="72">
        <v>40</v>
      </c>
      <c r="L338" s="72">
        <v>40</v>
      </c>
      <c r="M338" s="74">
        <v>40</v>
      </c>
      <c r="N338" s="72">
        <v>8.5</v>
      </c>
      <c r="O338" s="72">
        <v>4</v>
      </c>
      <c r="P338" s="74">
        <v>12</v>
      </c>
      <c r="Q338" s="72">
        <v>4</v>
      </c>
      <c r="R338" s="72">
        <v>40</v>
      </c>
      <c r="S338" s="72">
        <v>26</v>
      </c>
      <c r="T338" s="72">
        <v>18</v>
      </c>
      <c r="U338" s="72">
        <v>18</v>
      </c>
      <c r="V338" s="72">
        <v>40</v>
      </c>
      <c r="W338" s="74">
        <v>40</v>
      </c>
      <c r="X338" s="72">
        <v>40</v>
      </c>
      <c r="Y338" s="72">
        <v>40</v>
      </c>
      <c r="Z338" s="72">
        <v>40</v>
      </c>
      <c r="AA338" s="72">
        <v>40</v>
      </c>
      <c r="AB338" s="72">
        <v>18</v>
      </c>
      <c r="AC338" s="72">
        <v>12</v>
      </c>
      <c r="AD338" s="72">
        <v>40</v>
      </c>
      <c r="AE338" s="72">
        <v>40</v>
      </c>
      <c r="AF338" s="72">
        <v>12</v>
      </c>
      <c r="AG338" s="72">
        <v>18</v>
      </c>
      <c r="AH338" s="72">
        <v>0</v>
      </c>
      <c r="AI338" s="72">
        <v>12</v>
      </c>
      <c r="AJ338" s="72">
        <v>18</v>
      </c>
      <c r="AK338" s="72">
        <v>40</v>
      </c>
      <c r="AL338" s="72">
        <v>18</v>
      </c>
      <c r="AM338" s="72">
        <v>12</v>
      </c>
      <c r="AN338" s="72">
        <v>12</v>
      </c>
      <c r="AO338" s="72">
        <v>4</v>
      </c>
      <c r="AP338" s="72">
        <v>18</v>
      </c>
      <c r="AQ338" s="72">
        <v>4</v>
      </c>
      <c r="AR338" s="72">
        <v>40</v>
      </c>
      <c r="AS338" s="72">
        <v>12</v>
      </c>
      <c r="AT338" s="74">
        <v>40</v>
      </c>
      <c r="AU338" s="72">
        <v>4</v>
      </c>
    </row>
    <row r="339" spans="1:47" s="18" customFormat="1" x14ac:dyDescent="0.2">
      <c r="A339" s="50" t="s">
        <v>431</v>
      </c>
      <c r="B339" s="49" t="s">
        <v>244</v>
      </c>
      <c r="C339" s="49"/>
      <c r="D339" s="49"/>
      <c r="E339" s="49"/>
      <c r="F339" s="49">
        <v>4</v>
      </c>
      <c r="G339" s="49">
        <v>4</v>
      </c>
      <c r="H339" s="49">
        <v>4</v>
      </c>
      <c r="I339" s="49">
        <v>4</v>
      </c>
      <c r="J339" s="49">
        <v>26</v>
      </c>
      <c r="K339" s="49">
        <v>26</v>
      </c>
      <c r="L339" s="49">
        <v>26</v>
      </c>
      <c r="M339" s="73">
        <v>26</v>
      </c>
      <c r="N339" s="49">
        <v>0</v>
      </c>
      <c r="O339" s="49">
        <v>4</v>
      </c>
      <c r="P339" s="73">
        <v>4</v>
      </c>
      <c r="Q339" s="49">
        <v>4</v>
      </c>
      <c r="R339" s="49">
        <v>26</v>
      </c>
      <c r="S339" s="49">
        <v>26</v>
      </c>
      <c r="T339" s="49">
        <v>12</v>
      </c>
      <c r="U339" s="49">
        <v>12</v>
      </c>
      <c r="V339" s="49">
        <v>26</v>
      </c>
      <c r="W339" s="73">
        <v>26</v>
      </c>
      <c r="X339" s="49">
        <v>26</v>
      </c>
      <c r="Y339" s="49">
        <v>26</v>
      </c>
      <c r="Z339" s="49">
        <v>26</v>
      </c>
      <c r="AA339" s="49">
        <v>26</v>
      </c>
      <c r="AB339" s="49">
        <v>4</v>
      </c>
      <c r="AC339" s="49">
        <v>4</v>
      </c>
      <c r="AD339" s="49">
        <v>26</v>
      </c>
      <c r="AE339" s="49">
        <v>26</v>
      </c>
      <c r="AF339" s="49">
        <v>4</v>
      </c>
      <c r="AG339" s="49">
        <v>26</v>
      </c>
      <c r="AH339" s="49">
        <v>0</v>
      </c>
      <c r="AI339" s="49">
        <v>4</v>
      </c>
      <c r="AJ339" s="49">
        <v>12</v>
      </c>
      <c r="AK339" s="49">
        <v>26</v>
      </c>
      <c r="AL339" s="49">
        <v>18</v>
      </c>
      <c r="AM339" s="49">
        <v>4</v>
      </c>
      <c r="AN339" s="49">
        <v>4</v>
      </c>
      <c r="AO339" s="49">
        <v>4</v>
      </c>
      <c r="AP339" s="49">
        <v>12</v>
      </c>
      <c r="AQ339" s="49">
        <v>4</v>
      </c>
      <c r="AR339" s="49">
        <v>26</v>
      </c>
      <c r="AS339" s="49">
        <v>4</v>
      </c>
      <c r="AT339" s="73">
        <v>26</v>
      </c>
      <c r="AU339" s="49">
        <v>4</v>
      </c>
    </row>
    <row r="340" spans="1:47" s="18" customFormat="1" x14ac:dyDescent="0.2">
      <c r="A340" s="72" t="s">
        <v>432</v>
      </c>
      <c r="B340" s="72" t="s">
        <v>249</v>
      </c>
      <c r="C340" s="72" t="s">
        <v>280</v>
      </c>
      <c r="D340" s="72"/>
      <c r="E340" s="72"/>
      <c r="F340" s="72">
        <v>12</v>
      </c>
      <c r="G340" s="72">
        <v>18</v>
      </c>
      <c r="H340" s="72">
        <v>18</v>
      </c>
      <c r="I340" s="72">
        <v>12</v>
      </c>
      <c r="J340" s="72">
        <v>18</v>
      </c>
      <c r="K340" s="72">
        <v>18</v>
      </c>
      <c r="L340" s="72">
        <v>18</v>
      </c>
      <c r="M340" s="74">
        <v>18</v>
      </c>
      <c r="N340" s="72">
        <v>0</v>
      </c>
      <c r="O340" s="72">
        <v>18</v>
      </c>
      <c r="P340" s="74">
        <v>18</v>
      </c>
      <c r="Q340" s="72">
        <v>18</v>
      </c>
      <c r="R340" s="72">
        <v>18</v>
      </c>
      <c r="S340" s="72">
        <v>18</v>
      </c>
      <c r="T340" s="72">
        <v>18</v>
      </c>
      <c r="U340" s="72">
        <v>18</v>
      </c>
      <c r="V340" s="72">
        <v>18</v>
      </c>
      <c r="W340" s="74">
        <v>18</v>
      </c>
      <c r="X340" s="72">
        <v>18</v>
      </c>
      <c r="Y340" s="72">
        <v>18</v>
      </c>
      <c r="Z340" s="72">
        <v>18</v>
      </c>
      <c r="AA340" s="72">
        <v>18</v>
      </c>
      <c r="AB340" s="72">
        <v>18</v>
      </c>
      <c r="AC340" s="72">
        <v>18</v>
      </c>
      <c r="AD340" s="72">
        <v>18</v>
      </c>
      <c r="AE340" s="72">
        <v>18</v>
      </c>
      <c r="AF340" s="72">
        <v>18</v>
      </c>
      <c r="AG340" s="72">
        <v>18</v>
      </c>
      <c r="AH340" s="72">
        <v>6</v>
      </c>
      <c r="AI340" s="72">
        <v>12</v>
      </c>
      <c r="AJ340" s="72">
        <v>18</v>
      </c>
      <c r="AK340" s="72">
        <v>18</v>
      </c>
      <c r="AL340" s="72">
        <v>18</v>
      </c>
      <c r="AM340" s="72">
        <v>18</v>
      </c>
      <c r="AN340" s="72">
        <v>18</v>
      </c>
      <c r="AO340" s="72">
        <v>18</v>
      </c>
      <c r="AP340" s="72">
        <v>18</v>
      </c>
      <c r="AQ340" s="72">
        <v>12</v>
      </c>
      <c r="AR340" s="72">
        <v>18</v>
      </c>
      <c r="AS340" s="72">
        <v>18</v>
      </c>
      <c r="AT340" s="74">
        <v>18</v>
      </c>
      <c r="AU340" s="72">
        <v>12</v>
      </c>
    </row>
    <row r="341" spans="1:47" s="18" customFormat="1" x14ac:dyDescent="0.2">
      <c r="A341" s="50" t="s">
        <v>233</v>
      </c>
      <c r="B341" s="49" t="s">
        <v>242</v>
      </c>
      <c r="C341" s="49"/>
      <c r="D341" s="49"/>
      <c r="E341" s="49"/>
      <c r="F341" s="49">
        <v>3</v>
      </c>
      <c r="G341" s="49">
        <v>3</v>
      </c>
      <c r="H341" s="49">
        <v>3</v>
      </c>
      <c r="I341" s="49">
        <v>4</v>
      </c>
      <c r="J341" s="49">
        <v>18</v>
      </c>
      <c r="K341" s="49">
        <v>18</v>
      </c>
      <c r="L341" s="49">
        <v>18</v>
      </c>
      <c r="M341" s="73">
        <v>18</v>
      </c>
      <c r="N341" s="49">
        <v>8.5</v>
      </c>
      <c r="O341" s="49">
        <v>0</v>
      </c>
      <c r="P341" s="73">
        <v>3</v>
      </c>
      <c r="Q341" s="49">
        <v>0</v>
      </c>
      <c r="R341" s="49">
        <v>18</v>
      </c>
      <c r="S341" s="49">
        <v>18</v>
      </c>
      <c r="T341" s="49">
        <v>9</v>
      </c>
      <c r="U341" s="49">
        <v>9</v>
      </c>
      <c r="V341" s="49">
        <v>18</v>
      </c>
      <c r="W341" s="73">
        <v>18</v>
      </c>
      <c r="X341" s="49">
        <v>18</v>
      </c>
      <c r="Y341" s="49">
        <v>18</v>
      </c>
      <c r="Z341" s="49">
        <v>18</v>
      </c>
      <c r="AA341" s="49">
        <v>18</v>
      </c>
      <c r="AB341" s="49">
        <v>9</v>
      </c>
      <c r="AC341" s="49">
        <v>18</v>
      </c>
      <c r="AD341" s="49">
        <v>18</v>
      </c>
      <c r="AE341" s="49">
        <v>18</v>
      </c>
      <c r="AF341" s="49">
        <v>3</v>
      </c>
      <c r="AG341" s="49">
        <v>18</v>
      </c>
      <c r="AH341" s="49">
        <v>0</v>
      </c>
      <c r="AI341" s="49">
        <v>3</v>
      </c>
      <c r="AJ341" s="49">
        <v>9</v>
      </c>
      <c r="AK341" s="49">
        <v>18</v>
      </c>
      <c r="AL341" s="49">
        <v>9</v>
      </c>
      <c r="AM341" s="49">
        <v>3</v>
      </c>
      <c r="AN341" s="49">
        <v>3</v>
      </c>
      <c r="AO341" s="49">
        <v>3</v>
      </c>
      <c r="AP341" s="49">
        <v>9</v>
      </c>
      <c r="AQ341" s="49">
        <v>3</v>
      </c>
      <c r="AR341" s="49">
        <v>18</v>
      </c>
      <c r="AS341" s="49">
        <v>3</v>
      </c>
      <c r="AT341" s="73">
        <v>18</v>
      </c>
      <c r="AU341" s="49">
        <v>3</v>
      </c>
    </row>
    <row r="342" spans="1:47" s="18" customFormat="1" x14ac:dyDescent="0.2">
      <c r="A342" s="49" t="s">
        <v>213</v>
      </c>
      <c r="B342" s="49" t="s">
        <v>304</v>
      </c>
      <c r="C342" s="49" t="s">
        <v>287</v>
      </c>
      <c r="D342" s="49"/>
      <c r="E342" s="49"/>
      <c r="F342" s="49">
        <v>24</v>
      </c>
      <c r="G342" s="49">
        <v>24</v>
      </c>
      <c r="H342" s="49">
        <v>0.5</v>
      </c>
      <c r="I342" s="49">
        <v>6</v>
      </c>
      <c r="J342" s="49">
        <v>4</v>
      </c>
      <c r="K342" s="49">
        <v>4</v>
      </c>
      <c r="L342" s="49">
        <v>4</v>
      </c>
      <c r="M342" s="73">
        <v>4</v>
      </c>
      <c r="N342" s="49">
        <v>36</v>
      </c>
      <c r="O342" s="49">
        <v>4</v>
      </c>
      <c r="P342" s="73">
        <v>24</v>
      </c>
      <c r="Q342" s="49">
        <v>4</v>
      </c>
      <c r="R342" s="49">
        <v>4</v>
      </c>
      <c r="S342" s="49">
        <v>4</v>
      </c>
      <c r="T342" s="49">
        <v>24</v>
      </c>
      <c r="U342" s="49">
        <v>24</v>
      </c>
      <c r="V342" s="49">
        <v>4</v>
      </c>
      <c r="W342" s="73">
        <v>4</v>
      </c>
      <c r="X342" s="49">
        <v>4</v>
      </c>
      <c r="Y342" s="49">
        <v>4</v>
      </c>
      <c r="Z342" s="49">
        <v>4</v>
      </c>
      <c r="AA342" s="49">
        <v>4</v>
      </c>
      <c r="AB342" s="49">
        <v>6</v>
      </c>
      <c r="AC342" s="49">
        <v>4</v>
      </c>
      <c r="AD342" s="49">
        <v>4</v>
      </c>
      <c r="AE342" s="49">
        <v>4</v>
      </c>
      <c r="AF342" s="49">
        <v>24</v>
      </c>
      <c r="AG342" s="49">
        <v>4</v>
      </c>
      <c r="AH342" s="49">
        <v>36</v>
      </c>
      <c r="AI342" s="49">
        <v>0.5</v>
      </c>
      <c r="AJ342" s="49">
        <v>24</v>
      </c>
      <c r="AK342" s="49">
        <v>4</v>
      </c>
      <c r="AL342" s="49">
        <v>24</v>
      </c>
      <c r="AM342" s="49">
        <v>24</v>
      </c>
      <c r="AN342" s="49">
        <v>24</v>
      </c>
      <c r="AO342" s="49">
        <v>0.5</v>
      </c>
      <c r="AP342" s="49">
        <v>24</v>
      </c>
      <c r="AQ342" s="49">
        <v>0.5</v>
      </c>
      <c r="AR342" s="49">
        <v>4</v>
      </c>
      <c r="AS342" s="49">
        <v>24</v>
      </c>
      <c r="AT342" s="73">
        <v>4</v>
      </c>
      <c r="AU342" s="49">
        <v>0.5</v>
      </c>
    </row>
    <row r="343" spans="1:47" s="18" customFormat="1" x14ac:dyDescent="0.2">
      <c r="A343" s="72" t="s">
        <v>214</v>
      </c>
      <c r="B343" s="72" t="s">
        <v>318</v>
      </c>
      <c r="C343" s="72" t="s">
        <v>291</v>
      </c>
      <c r="D343" s="72"/>
      <c r="E343" s="72"/>
      <c r="F343" s="49">
        <v>10.5</v>
      </c>
      <c r="G343" s="49">
        <v>10.5</v>
      </c>
      <c r="H343" s="49">
        <v>0</v>
      </c>
      <c r="I343" s="49">
        <v>0</v>
      </c>
      <c r="J343" s="49">
        <v>18</v>
      </c>
      <c r="K343" s="49">
        <v>10.5</v>
      </c>
      <c r="L343" s="49">
        <v>18</v>
      </c>
      <c r="M343" s="73">
        <v>18</v>
      </c>
      <c r="N343" s="49">
        <v>0</v>
      </c>
      <c r="O343" s="49">
        <v>10.5</v>
      </c>
      <c r="P343" s="73">
        <v>10.5</v>
      </c>
      <c r="Q343" s="49">
        <v>10.5</v>
      </c>
      <c r="R343" s="49">
        <v>10.5</v>
      </c>
      <c r="S343" s="49">
        <v>18</v>
      </c>
      <c r="T343" s="49">
        <v>10.5</v>
      </c>
      <c r="U343" s="49">
        <v>10.5</v>
      </c>
      <c r="V343" s="49">
        <v>18</v>
      </c>
      <c r="W343" s="73">
        <v>10.5</v>
      </c>
      <c r="X343" s="49">
        <v>18</v>
      </c>
      <c r="Y343" s="49">
        <v>18</v>
      </c>
      <c r="Z343" s="49">
        <v>10.5</v>
      </c>
      <c r="AA343" s="49">
        <v>10.5</v>
      </c>
      <c r="AB343" s="49">
        <v>0</v>
      </c>
      <c r="AC343" s="49">
        <v>18</v>
      </c>
      <c r="AD343" s="49">
        <v>10.5</v>
      </c>
      <c r="AE343" s="49">
        <v>10.5</v>
      </c>
      <c r="AF343" s="49">
        <v>10.5</v>
      </c>
      <c r="AG343" s="49">
        <v>10.5</v>
      </c>
      <c r="AH343" s="49">
        <v>10.5</v>
      </c>
      <c r="AI343" s="49">
        <v>0</v>
      </c>
      <c r="AJ343" s="49">
        <v>10.5</v>
      </c>
      <c r="AK343" s="49">
        <v>10.5</v>
      </c>
      <c r="AL343" s="49">
        <v>10.5</v>
      </c>
      <c r="AM343" s="49">
        <v>10.5</v>
      </c>
      <c r="AN343" s="49">
        <v>10.5</v>
      </c>
      <c r="AO343" s="49">
        <v>0</v>
      </c>
      <c r="AP343" s="49">
        <v>10.5</v>
      </c>
      <c r="AQ343" s="49">
        <v>0</v>
      </c>
      <c r="AR343" s="49">
        <v>10.5</v>
      </c>
      <c r="AS343" s="49">
        <v>10.5</v>
      </c>
      <c r="AT343" s="73">
        <v>10.5</v>
      </c>
      <c r="AU343" s="49">
        <v>0</v>
      </c>
    </row>
    <row r="344" spans="1:47" s="18" customFormat="1" x14ac:dyDescent="0.2">
      <c r="A344" s="50" t="s">
        <v>463</v>
      </c>
      <c r="B344" s="73" t="s">
        <v>349</v>
      </c>
      <c r="C344" s="49"/>
      <c r="D344" s="49"/>
      <c r="E344" s="49"/>
      <c r="F344" s="49">
        <v>18</v>
      </c>
      <c r="G344" s="49">
        <v>18</v>
      </c>
      <c r="H344" s="49">
        <v>4</v>
      </c>
      <c r="I344" s="49">
        <v>4</v>
      </c>
      <c r="J344" s="49">
        <v>18</v>
      </c>
      <c r="K344" s="49">
        <v>18</v>
      </c>
      <c r="L344" s="49">
        <v>18</v>
      </c>
      <c r="M344" s="73">
        <v>18</v>
      </c>
      <c r="N344" s="49">
        <v>10</v>
      </c>
      <c r="O344" s="49">
        <v>10</v>
      </c>
      <c r="P344" s="73">
        <v>18</v>
      </c>
      <c r="Q344" s="49">
        <v>10</v>
      </c>
      <c r="R344" s="49">
        <v>18</v>
      </c>
      <c r="S344" s="49">
        <v>18</v>
      </c>
      <c r="T344" s="49">
        <v>18</v>
      </c>
      <c r="U344" s="49">
        <v>18</v>
      </c>
      <c r="V344" s="49">
        <v>18</v>
      </c>
      <c r="W344" s="73">
        <v>18</v>
      </c>
      <c r="X344" s="49">
        <v>18</v>
      </c>
      <c r="Y344" s="49">
        <v>18</v>
      </c>
      <c r="Z344" s="49">
        <v>18</v>
      </c>
      <c r="AA344" s="49">
        <v>18</v>
      </c>
      <c r="AB344" s="49">
        <v>4</v>
      </c>
      <c r="AC344" s="49">
        <v>10</v>
      </c>
      <c r="AD344" s="49">
        <v>18</v>
      </c>
      <c r="AE344" s="49">
        <v>18</v>
      </c>
      <c r="AF344" s="49">
        <v>18</v>
      </c>
      <c r="AG344" s="49">
        <v>18</v>
      </c>
      <c r="AH344" s="49">
        <v>0</v>
      </c>
      <c r="AI344" s="49">
        <v>4</v>
      </c>
      <c r="AJ344" s="49">
        <v>18</v>
      </c>
      <c r="AK344" s="49">
        <v>18</v>
      </c>
      <c r="AL344" s="49">
        <v>18</v>
      </c>
      <c r="AM344" s="49">
        <v>18</v>
      </c>
      <c r="AN344" s="49">
        <v>18</v>
      </c>
      <c r="AO344" s="49">
        <v>4</v>
      </c>
      <c r="AP344" s="49">
        <v>18</v>
      </c>
      <c r="AQ344" s="49">
        <v>4</v>
      </c>
      <c r="AR344" s="49">
        <v>18</v>
      </c>
      <c r="AS344" s="49">
        <v>18</v>
      </c>
      <c r="AT344" s="73">
        <v>18</v>
      </c>
      <c r="AU344" s="49">
        <v>4</v>
      </c>
    </row>
    <row r="345" spans="1:47" s="18" customFormat="1" x14ac:dyDescent="0.2">
      <c r="A345" s="71" t="s">
        <v>215</v>
      </c>
      <c r="B345" s="72" t="s">
        <v>318</v>
      </c>
      <c r="C345" s="72"/>
      <c r="D345" s="72"/>
      <c r="E345" s="72"/>
      <c r="F345" s="72">
        <v>10.5</v>
      </c>
      <c r="G345" s="72">
        <v>10.5</v>
      </c>
      <c r="H345" s="72">
        <v>0</v>
      </c>
      <c r="I345" s="72">
        <v>0</v>
      </c>
      <c r="J345" s="72">
        <v>18</v>
      </c>
      <c r="K345" s="72">
        <v>10.5</v>
      </c>
      <c r="L345" s="72">
        <v>18</v>
      </c>
      <c r="M345" s="74">
        <v>18</v>
      </c>
      <c r="N345" s="72">
        <v>0</v>
      </c>
      <c r="O345" s="72">
        <v>10.5</v>
      </c>
      <c r="P345" s="74">
        <v>10.5</v>
      </c>
      <c r="Q345" s="72">
        <v>10.5</v>
      </c>
      <c r="R345" s="72">
        <v>10.5</v>
      </c>
      <c r="S345" s="72">
        <v>18</v>
      </c>
      <c r="T345" s="72">
        <v>10.5</v>
      </c>
      <c r="U345" s="72">
        <v>10.5</v>
      </c>
      <c r="V345" s="72">
        <v>18</v>
      </c>
      <c r="W345" s="74">
        <v>10.5</v>
      </c>
      <c r="X345" s="72">
        <v>18</v>
      </c>
      <c r="Y345" s="72">
        <v>18</v>
      </c>
      <c r="Z345" s="72">
        <v>10.5</v>
      </c>
      <c r="AA345" s="72">
        <v>10.5</v>
      </c>
      <c r="AB345" s="72">
        <v>0</v>
      </c>
      <c r="AC345" s="72">
        <v>18</v>
      </c>
      <c r="AD345" s="72">
        <v>10.5</v>
      </c>
      <c r="AE345" s="72">
        <v>10.5</v>
      </c>
      <c r="AF345" s="72">
        <v>10.5</v>
      </c>
      <c r="AG345" s="72">
        <v>10.5</v>
      </c>
      <c r="AH345" s="72">
        <v>10.5</v>
      </c>
      <c r="AI345" s="72">
        <v>0</v>
      </c>
      <c r="AJ345" s="72">
        <v>10.5</v>
      </c>
      <c r="AK345" s="72">
        <v>10.5</v>
      </c>
      <c r="AL345" s="72">
        <v>10.5</v>
      </c>
      <c r="AM345" s="72">
        <v>10.5</v>
      </c>
      <c r="AN345" s="72">
        <v>10.5</v>
      </c>
      <c r="AO345" s="72">
        <v>0</v>
      </c>
      <c r="AP345" s="72">
        <v>10.5</v>
      </c>
      <c r="AQ345" s="72">
        <v>0</v>
      </c>
      <c r="AR345" s="72">
        <v>10.5</v>
      </c>
      <c r="AS345" s="72">
        <v>10.5</v>
      </c>
      <c r="AT345" s="74">
        <v>10.5</v>
      </c>
      <c r="AU345" s="72">
        <v>0</v>
      </c>
    </row>
    <row r="346" spans="1:47" s="18" customFormat="1" x14ac:dyDescent="0.2">
      <c r="A346" s="71" t="s">
        <v>433</v>
      </c>
      <c r="B346" s="72" t="s">
        <v>284</v>
      </c>
      <c r="C346" s="72"/>
      <c r="D346" s="72"/>
      <c r="E346" s="72"/>
      <c r="F346" s="72">
        <v>18</v>
      </c>
      <c r="G346" s="72">
        <v>18</v>
      </c>
      <c r="H346" s="72">
        <v>18</v>
      </c>
      <c r="I346" s="72">
        <v>9</v>
      </c>
      <c r="J346" s="72">
        <v>18</v>
      </c>
      <c r="K346" s="72">
        <v>18</v>
      </c>
      <c r="L346" s="72">
        <v>18</v>
      </c>
      <c r="M346" s="74">
        <v>18</v>
      </c>
      <c r="N346" s="72">
        <v>0</v>
      </c>
      <c r="O346" s="72">
        <v>18</v>
      </c>
      <c r="P346" s="74">
        <v>18</v>
      </c>
      <c r="Q346" s="72">
        <v>10</v>
      </c>
      <c r="R346" s="72">
        <v>18</v>
      </c>
      <c r="S346" s="72">
        <v>18</v>
      </c>
      <c r="T346" s="72">
        <v>18</v>
      </c>
      <c r="U346" s="72">
        <v>18</v>
      </c>
      <c r="V346" s="72">
        <v>18</v>
      </c>
      <c r="W346" s="74">
        <v>18</v>
      </c>
      <c r="X346" s="72">
        <v>18</v>
      </c>
      <c r="Y346" s="72">
        <v>18</v>
      </c>
      <c r="Z346" s="72">
        <v>18</v>
      </c>
      <c r="AA346" s="72">
        <v>18</v>
      </c>
      <c r="AB346" s="72">
        <v>9</v>
      </c>
      <c r="AC346" s="72">
        <v>10</v>
      </c>
      <c r="AD346" s="72">
        <v>18</v>
      </c>
      <c r="AE346" s="72">
        <v>18</v>
      </c>
      <c r="AF346" s="72">
        <v>18</v>
      </c>
      <c r="AG346" s="72">
        <v>18</v>
      </c>
      <c r="AH346" s="72">
        <v>10</v>
      </c>
      <c r="AI346" s="72">
        <v>3</v>
      </c>
      <c r="AJ346" s="72">
        <v>18</v>
      </c>
      <c r="AK346" s="72">
        <v>18</v>
      </c>
      <c r="AL346" s="72">
        <v>10</v>
      </c>
      <c r="AM346" s="72">
        <v>18</v>
      </c>
      <c r="AN346" s="72">
        <v>18</v>
      </c>
      <c r="AO346" s="72">
        <v>18</v>
      </c>
      <c r="AP346" s="72">
        <v>18</v>
      </c>
      <c r="AQ346" s="72">
        <v>3</v>
      </c>
      <c r="AR346" s="72">
        <v>18</v>
      </c>
      <c r="AS346" s="72">
        <v>18</v>
      </c>
      <c r="AT346" s="74">
        <v>18</v>
      </c>
      <c r="AU346" s="72">
        <v>3</v>
      </c>
    </row>
    <row r="347" spans="1:47" s="18" customFormat="1" x14ac:dyDescent="0.2">
      <c r="A347" s="71" t="s">
        <v>434</v>
      </c>
      <c r="B347" s="72" t="s">
        <v>257</v>
      </c>
      <c r="C347" s="72"/>
      <c r="D347" s="72"/>
      <c r="E347" s="72"/>
      <c r="F347" s="72">
        <v>1</v>
      </c>
      <c r="G347" s="72">
        <v>1</v>
      </c>
      <c r="H347" s="72">
        <v>1</v>
      </c>
      <c r="I347" s="72">
        <v>1</v>
      </c>
      <c r="J347" s="72">
        <v>1</v>
      </c>
      <c r="K347" s="72">
        <v>1</v>
      </c>
      <c r="L347" s="72">
        <v>1</v>
      </c>
      <c r="M347" s="74">
        <v>1</v>
      </c>
      <c r="N347" s="72">
        <v>0</v>
      </c>
      <c r="O347" s="72">
        <v>1</v>
      </c>
      <c r="P347" s="74">
        <v>1</v>
      </c>
      <c r="Q347" s="72">
        <v>1</v>
      </c>
      <c r="R347" s="72">
        <v>1</v>
      </c>
      <c r="S347" s="72">
        <v>1</v>
      </c>
      <c r="T347" s="72">
        <v>1</v>
      </c>
      <c r="U347" s="72">
        <v>1</v>
      </c>
      <c r="V347" s="72">
        <v>1</v>
      </c>
      <c r="W347" s="74">
        <v>1</v>
      </c>
      <c r="X347" s="72">
        <v>1</v>
      </c>
      <c r="Y347" s="72">
        <v>1</v>
      </c>
      <c r="Z347" s="72">
        <v>1</v>
      </c>
      <c r="AA347" s="72">
        <v>1</v>
      </c>
      <c r="AB347" s="72">
        <v>1</v>
      </c>
      <c r="AC347" s="72">
        <v>1</v>
      </c>
      <c r="AD347" s="72">
        <v>1</v>
      </c>
      <c r="AE347" s="72">
        <v>1</v>
      </c>
      <c r="AF347" s="72">
        <v>1</v>
      </c>
      <c r="AG347" s="72">
        <v>1</v>
      </c>
      <c r="AH347" s="72">
        <v>0</v>
      </c>
      <c r="AI347" s="72">
        <v>1</v>
      </c>
      <c r="AJ347" s="72">
        <v>1</v>
      </c>
      <c r="AK347" s="72">
        <v>1</v>
      </c>
      <c r="AL347" s="72">
        <v>1</v>
      </c>
      <c r="AM347" s="72">
        <v>1</v>
      </c>
      <c r="AN347" s="72">
        <v>1</v>
      </c>
      <c r="AO347" s="72">
        <v>1</v>
      </c>
      <c r="AP347" s="72">
        <v>1</v>
      </c>
      <c r="AQ347" s="72">
        <v>1</v>
      </c>
      <c r="AR347" s="72">
        <v>1</v>
      </c>
      <c r="AS347" s="72">
        <v>1</v>
      </c>
      <c r="AT347" s="74">
        <v>1</v>
      </c>
      <c r="AU347" s="72">
        <v>1</v>
      </c>
    </row>
    <row r="348" spans="1:47" s="18" customFormat="1" x14ac:dyDescent="0.2">
      <c r="A348" s="71" t="s">
        <v>464</v>
      </c>
      <c r="B348" s="72" t="s">
        <v>250</v>
      </c>
      <c r="C348" s="72"/>
      <c r="D348" s="72"/>
      <c r="E348" s="72"/>
      <c r="F348" s="72">
        <v>0</v>
      </c>
      <c r="G348" s="72">
        <v>0</v>
      </c>
      <c r="H348" s="72">
        <v>0</v>
      </c>
      <c r="I348" s="72">
        <v>0</v>
      </c>
      <c r="J348" s="72">
        <v>0</v>
      </c>
      <c r="K348" s="72">
        <v>0</v>
      </c>
      <c r="L348" s="72">
        <v>0</v>
      </c>
      <c r="M348" s="74">
        <v>0</v>
      </c>
      <c r="N348" s="72">
        <v>0</v>
      </c>
      <c r="O348" s="72">
        <v>0</v>
      </c>
      <c r="P348" s="74">
        <v>0</v>
      </c>
      <c r="Q348" s="72">
        <v>0</v>
      </c>
      <c r="R348" s="72">
        <v>0</v>
      </c>
      <c r="S348" s="72">
        <v>0</v>
      </c>
      <c r="T348" s="72">
        <v>0</v>
      </c>
      <c r="U348" s="72">
        <v>0</v>
      </c>
      <c r="V348" s="72">
        <v>0</v>
      </c>
      <c r="W348" s="74">
        <v>0</v>
      </c>
      <c r="X348" s="72">
        <v>0</v>
      </c>
      <c r="Y348" s="72">
        <v>0</v>
      </c>
      <c r="Z348" s="72">
        <v>0</v>
      </c>
      <c r="AA348" s="72">
        <v>0</v>
      </c>
      <c r="AB348" s="72">
        <v>0</v>
      </c>
      <c r="AC348" s="72">
        <v>0</v>
      </c>
      <c r="AD348" s="72">
        <v>0</v>
      </c>
      <c r="AE348" s="72">
        <v>0</v>
      </c>
      <c r="AF348" s="72">
        <v>0</v>
      </c>
      <c r="AG348" s="72">
        <v>0</v>
      </c>
      <c r="AH348" s="72">
        <v>0</v>
      </c>
      <c r="AI348" s="72">
        <v>0</v>
      </c>
      <c r="AJ348" s="72">
        <v>0</v>
      </c>
      <c r="AK348" s="72">
        <v>0</v>
      </c>
      <c r="AL348" s="72">
        <v>0</v>
      </c>
      <c r="AM348" s="72">
        <v>0</v>
      </c>
      <c r="AN348" s="72">
        <v>0</v>
      </c>
      <c r="AO348" s="72">
        <v>0</v>
      </c>
      <c r="AP348" s="72">
        <v>0</v>
      </c>
      <c r="AQ348" s="72">
        <v>0</v>
      </c>
      <c r="AR348" s="72">
        <v>0</v>
      </c>
      <c r="AS348" s="72">
        <v>0</v>
      </c>
      <c r="AT348" s="74">
        <v>0</v>
      </c>
      <c r="AU348" s="72">
        <v>0</v>
      </c>
    </row>
    <row r="349" spans="1:47" s="18" customFormat="1" x14ac:dyDescent="0.2">
      <c r="A349" s="72" t="s">
        <v>476</v>
      </c>
      <c r="B349" s="72" t="s">
        <v>250</v>
      </c>
      <c r="C349" s="72" t="s">
        <v>260</v>
      </c>
      <c r="D349" s="72"/>
      <c r="E349" s="72"/>
      <c r="F349" s="72">
        <v>0</v>
      </c>
      <c r="G349" s="72">
        <v>0</v>
      </c>
      <c r="H349" s="72">
        <v>0</v>
      </c>
      <c r="I349" s="72">
        <v>0</v>
      </c>
      <c r="J349" s="72">
        <v>0</v>
      </c>
      <c r="K349" s="72">
        <v>0</v>
      </c>
      <c r="L349" s="72">
        <v>0</v>
      </c>
      <c r="M349" s="74">
        <v>0</v>
      </c>
      <c r="N349" s="72">
        <v>0</v>
      </c>
      <c r="O349" s="72">
        <v>0</v>
      </c>
      <c r="P349" s="74">
        <v>0</v>
      </c>
      <c r="Q349" s="72">
        <v>0</v>
      </c>
      <c r="R349" s="72">
        <v>0</v>
      </c>
      <c r="S349" s="72">
        <v>0</v>
      </c>
      <c r="T349" s="72">
        <v>0</v>
      </c>
      <c r="U349" s="72">
        <v>0</v>
      </c>
      <c r="V349" s="72">
        <v>0</v>
      </c>
      <c r="W349" s="74">
        <v>0</v>
      </c>
      <c r="X349" s="72">
        <v>0</v>
      </c>
      <c r="Y349" s="72">
        <v>0</v>
      </c>
      <c r="Z349" s="72">
        <v>0</v>
      </c>
      <c r="AA349" s="72">
        <v>0</v>
      </c>
      <c r="AB349" s="72">
        <v>0</v>
      </c>
      <c r="AC349" s="72">
        <v>0</v>
      </c>
      <c r="AD349" s="72">
        <v>0</v>
      </c>
      <c r="AE349" s="72">
        <v>0</v>
      </c>
      <c r="AF349" s="72">
        <v>0</v>
      </c>
      <c r="AG349" s="72">
        <v>0</v>
      </c>
      <c r="AH349" s="72">
        <v>0</v>
      </c>
      <c r="AI349" s="72">
        <v>0</v>
      </c>
      <c r="AJ349" s="72">
        <v>0</v>
      </c>
      <c r="AK349" s="72">
        <v>0</v>
      </c>
      <c r="AL349" s="72">
        <v>0</v>
      </c>
      <c r="AM349" s="72">
        <v>0</v>
      </c>
      <c r="AN349" s="72">
        <v>0</v>
      </c>
      <c r="AO349" s="72">
        <v>0</v>
      </c>
      <c r="AP349" s="72">
        <v>0</v>
      </c>
      <c r="AQ349" s="72">
        <v>0</v>
      </c>
      <c r="AR349" s="72">
        <v>0</v>
      </c>
      <c r="AS349" s="72">
        <v>0</v>
      </c>
      <c r="AT349" s="74">
        <v>0</v>
      </c>
      <c r="AU349" s="72">
        <v>0</v>
      </c>
    </row>
    <row r="350" spans="1:47" s="18" customFormat="1" x14ac:dyDescent="0.2">
      <c r="A350" s="72" t="s">
        <v>391</v>
      </c>
      <c r="B350" s="72" t="s">
        <v>306</v>
      </c>
      <c r="C350" s="72" t="s">
        <v>313</v>
      </c>
      <c r="D350" s="72"/>
      <c r="E350" s="72"/>
      <c r="F350" s="72">
        <v>10</v>
      </c>
      <c r="G350" s="72">
        <v>12</v>
      </c>
      <c r="H350" s="72">
        <v>12</v>
      </c>
      <c r="I350" s="72">
        <v>10</v>
      </c>
      <c r="J350" s="72">
        <v>12</v>
      </c>
      <c r="K350" s="72">
        <v>10</v>
      </c>
      <c r="L350" s="72">
        <v>12</v>
      </c>
      <c r="M350" s="74">
        <v>12</v>
      </c>
      <c r="N350" s="72">
        <v>12</v>
      </c>
      <c r="O350" s="72">
        <v>12</v>
      </c>
      <c r="P350" s="74">
        <v>12</v>
      </c>
      <c r="Q350" s="72">
        <v>10</v>
      </c>
      <c r="R350" s="72">
        <v>10</v>
      </c>
      <c r="S350" s="72">
        <v>10</v>
      </c>
      <c r="T350" s="72">
        <v>10</v>
      </c>
      <c r="U350" s="72">
        <v>10</v>
      </c>
      <c r="V350" s="72">
        <v>12</v>
      </c>
      <c r="W350" s="74">
        <v>10</v>
      </c>
      <c r="X350" s="72">
        <v>12</v>
      </c>
      <c r="Y350" s="72">
        <v>4</v>
      </c>
      <c r="Z350" s="72">
        <v>12</v>
      </c>
      <c r="AA350" s="72">
        <v>12</v>
      </c>
      <c r="AB350" s="72">
        <v>10</v>
      </c>
      <c r="AC350" s="72">
        <v>12</v>
      </c>
      <c r="AD350" s="72">
        <v>12</v>
      </c>
      <c r="AE350" s="72">
        <v>12</v>
      </c>
      <c r="AF350" s="72">
        <v>12</v>
      </c>
      <c r="AG350" s="72">
        <v>10</v>
      </c>
      <c r="AH350" s="72">
        <v>10</v>
      </c>
      <c r="AI350" s="72">
        <v>0</v>
      </c>
      <c r="AJ350" s="72">
        <v>10</v>
      </c>
      <c r="AK350" s="72">
        <v>12</v>
      </c>
      <c r="AL350" s="72">
        <v>12</v>
      </c>
      <c r="AM350" s="72">
        <v>12</v>
      </c>
      <c r="AN350" s="72">
        <v>12</v>
      </c>
      <c r="AO350" s="72">
        <v>12</v>
      </c>
      <c r="AP350" s="72">
        <v>12</v>
      </c>
      <c r="AQ350" s="72">
        <v>12</v>
      </c>
      <c r="AR350" s="72">
        <v>12</v>
      </c>
      <c r="AS350" s="72">
        <v>12</v>
      </c>
      <c r="AT350" s="74">
        <v>12</v>
      </c>
      <c r="AU350" s="72">
        <v>12</v>
      </c>
    </row>
    <row r="351" spans="1:47" s="18" customFormat="1" x14ac:dyDescent="0.2">
      <c r="A351" s="71" t="s">
        <v>485</v>
      </c>
      <c r="B351" s="72" t="s">
        <v>290</v>
      </c>
      <c r="C351" s="72"/>
      <c r="D351" s="72"/>
      <c r="E351" s="72"/>
      <c r="F351" s="72">
        <v>9</v>
      </c>
      <c r="G351" s="72">
        <v>9</v>
      </c>
      <c r="H351" s="72">
        <v>2</v>
      </c>
      <c r="I351" s="72">
        <v>2</v>
      </c>
      <c r="J351" s="72">
        <v>0</v>
      </c>
      <c r="K351" s="72">
        <v>15</v>
      </c>
      <c r="L351" s="72">
        <v>0</v>
      </c>
      <c r="M351" s="74">
        <v>0</v>
      </c>
      <c r="N351" s="72">
        <v>1</v>
      </c>
      <c r="O351" s="72">
        <v>9</v>
      </c>
      <c r="P351" s="74">
        <v>9</v>
      </c>
      <c r="Q351" s="72">
        <v>9</v>
      </c>
      <c r="R351" s="72">
        <v>15</v>
      </c>
      <c r="S351" s="72">
        <v>0</v>
      </c>
      <c r="T351" s="72">
        <v>2</v>
      </c>
      <c r="U351" s="72">
        <v>2</v>
      </c>
      <c r="V351" s="72">
        <v>0</v>
      </c>
      <c r="W351" s="74">
        <v>15</v>
      </c>
      <c r="X351" s="72">
        <v>0</v>
      </c>
      <c r="Y351" s="72">
        <v>2</v>
      </c>
      <c r="Z351" s="72">
        <v>15</v>
      </c>
      <c r="AA351" s="72">
        <v>15</v>
      </c>
      <c r="AB351" s="72">
        <v>2</v>
      </c>
      <c r="AC351" s="72">
        <v>9</v>
      </c>
      <c r="AD351" s="72">
        <v>15</v>
      </c>
      <c r="AE351" s="72">
        <v>15</v>
      </c>
      <c r="AF351" s="72">
        <v>9</v>
      </c>
      <c r="AG351" s="72">
        <v>0</v>
      </c>
      <c r="AH351" s="72">
        <v>9</v>
      </c>
      <c r="AI351" s="72">
        <v>2</v>
      </c>
      <c r="AJ351" s="72">
        <v>2</v>
      </c>
      <c r="AK351" s="72">
        <v>15</v>
      </c>
      <c r="AL351" s="72">
        <v>18</v>
      </c>
      <c r="AM351" s="72">
        <v>9</v>
      </c>
      <c r="AN351" s="72">
        <v>9</v>
      </c>
      <c r="AO351" s="72">
        <v>2</v>
      </c>
      <c r="AP351" s="72">
        <v>2</v>
      </c>
      <c r="AQ351" s="72">
        <v>2</v>
      </c>
      <c r="AR351" s="72">
        <v>15</v>
      </c>
      <c r="AS351" s="72">
        <v>9</v>
      </c>
      <c r="AT351" s="74">
        <v>15</v>
      </c>
      <c r="AU351" s="72">
        <v>2</v>
      </c>
    </row>
    <row r="352" spans="1:47" s="18" customFormat="1" x14ac:dyDescent="0.2">
      <c r="A352" s="50" t="s">
        <v>465</v>
      </c>
      <c r="B352" s="75" t="s">
        <v>350</v>
      </c>
      <c r="C352" s="49"/>
      <c r="D352" s="49"/>
      <c r="E352" s="49"/>
      <c r="F352" s="49">
        <v>18</v>
      </c>
      <c r="G352" s="49">
        <v>18</v>
      </c>
      <c r="H352" s="49">
        <v>18</v>
      </c>
      <c r="I352" s="49">
        <v>18</v>
      </c>
      <c r="J352" s="49">
        <v>18</v>
      </c>
      <c r="K352" s="49">
        <v>26</v>
      </c>
      <c r="L352" s="49">
        <v>18</v>
      </c>
      <c r="M352" s="73">
        <v>18</v>
      </c>
      <c r="N352" s="49">
        <v>18</v>
      </c>
      <c r="O352" s="49">
        <v>11</v>
      </c>
      <c r="P352" s="73">
        <v>18</v>
      </c>
      <c r="Q352" s="49">
        <v>11</v>
      </c>
      <c r="R352" s="49">
        <v>26</v>
      </c>
      <c r="S352" s="49">
        <v>18</v>
      </c>
      <c r="T352" s="49">
        <v>11</v>
      </c>
      <c r="U352" s="49">
        <v>11</v>
      </c>
      <c r="V352" s="49">
        <v>18</v>
      </c>
      <c r="W352" s="73">
        <v>26</v>
      </c>
      <c r="X352" s="49">
        <v>18</v>
      </c>
      <c r="Y352" s="49">
        <v>18</v>
      </c>
      <c r="Z352" s="49">
        <v>26</v>
      </c>
      <c r="AA352" s="49">
        <v>26</v>
      </c>
      <c r="AB352" s="49">
        <v>18</v>
      </c>
      <c r="AC352" s="49">
        <v>18</v>
      </c>
      <c r="AD352" s="49">
        <v>26</v>
      </c>
      <c r="AE352" s="49">
        <v>26</v>
      </c>
      <c r="AF352" s="49">
        <v>18</v>
      </c>
      <c r="AG352" s="49">
        <v>18</v>
      </c>
      <c r="AH352" s="49">
        <v>0</v>
      </c>
      <c r="AI352" s="49">
        <v>18</v>
      </c>
      <c r="AJ352" s="49">
        <v>11</v>
      </c>
      <c r="AK352" s="49">
        <v>26</v>
      </c>
      <c r="AL352" s="49">
        <v>18</v>
      </c>
      <c r="AM352" s="49">
        <v>18</v>
      </c>
      <c r="AN352" s="49">
        <v>18</v>
      </c>
      <c r="AO352" s="49">
        <v>18</v>
      </c>
      <c r="AP352" s="49">
        <v>11</v>
      </c>
      <c r="AQ352" s="49">
        <v>18</v>
      </c>
      <c r="AR352" s="49">
        <v>26</v>
      </c>
      <c r="AS352" s="49">
        <v>18</v>
      </c>
      <c r="AT352" s="73">
        <v>26</v>
      </c>
      <c r="AU352" s="49">
        <v>18</v>
      </c>
    </row>
    <row r="353" spans="1:47" s="18" customFormat="1" x14ac:dyDescent="0.2">
      <c r="A353" s="71" t="s">
        <v>234</v>
      </c>
      <c r="B353" s="72" t="s">
        <v>261</v>
      </c>
      <c r="C353" s="72"/>
      <c r="D353" s="72"/>
      <c r="E353" s="72"/>
      <c r="F353" s="72">
        <v>0</v>
      </c>
      <c r="G353" s="72">
        <v>0</v>
      </c>
      <c r="H353" s="72">
        <v>0</v>
      </c>
      <c r="I353" s="72">
        <v>0</v>
      </c>
      <c r="J353" s="72">
        <v>0</v>
      </c>
      <c r="K353" s="72">
        <v>0</v>
      </c>
      <c r="L353" s="72">
        <v>0</v>
      </c>
      <c r="M353" s="74">
        <v>0</v>
      </c>
      <c r="N353" s="72">
        <v>0</v>
      </c>
      <c r="O353" s="72">
        <v>0</v>
      </c>
      <c r="P353" s="74">
        <v>0</v>
      </c>
      <c r="Q353" s="72">
        <v>0</v>
      </c>
      <c r="R353" s="72">
        <v>0</v>
      </c>
      <c r="S353" s="72">
        <v>0</v>
      </c>
      <c r="T353" s="72">
        <v>0</v>
      </c>
      <c r="U353" s="72">
        <v>0</v>
      </c>
      <c r="V353" s="72">
        <v>0</v>
      </c>
      <c r="W353" s="74">
        <v>0</v>
      </c>
      <c r="X353" s="72">
        <v>0</v>
      </c>
      <c r="Y353" s="72">
        <v>0</v>
      </c>
      <c r="Z353" s="72">
        <v>0</v>
      </c>
      <c r="AA353" s="72">
        <v>0</v>
      </c>
      <c r="AB353" s="72">
        <v>0</v>
      </c>
      <c r="AC353" s="72">
        <v>0</v>
      </c>
      <c r="AD353" s="72">
        <v>0</v>
      </c>
      <c r="AE353" s="72">
        <v>0</v>
      </c>
      <c r="AF353" s="72">
        <v>0</v>
      </c>
      <c r="AG353" s="72">
        <v>0</v>
      </c>
      <c r="AH353" s="72">
        <v>0</v>
      </c>
      <c r="AI353" s="72">
        <v>0</v>
      </c>
      <c r="AJ353" s="72">
        <v>0</v>
      </c>
      <c r="AK353" s="72">
        <v>0</v>
      </c>
      <c r="AL353" s="72">
        <v>0</v>
      </c>
      <c r="AM353" s="72">
        <v>0</v>
      </c>
      <c r="AN353" s="72">
        <v>0</v>
      </c>
      <c r="AO353" s="72">
        <v>0</v>
      </c>
      <c r="AP353" s="72">
        <v>0</v>
      </c>
      <c r="AQ353" s="72">
        <v>0</v>
      </c>
      <c r="AR353" s="72">
        <v>0</v>
      </c>
      <c r="AS353" s="72">
        <v>0</v>
      </c>
      <c r="AT353" s="74">
        <v>0</v>
      </c>
      <c r="AU353" s="72">
        <v>0</v>
      </c>
    </row>
    <row r="354" spans="1:47" s="18" customFormat="1" x14ac:dyDescent="0.2">
      <c r="A354" s="71" t="s">
        <v>466</v>
      </c>
      <c r="B354" s="72" t="s">
        <v>261</v>
      </c>
      <c r="C354" s="72"/>
      <c r="D354" s="72"/>
      <c r="E354" s="72"/>
      <c r="F354" s="72">
        <v>0</v>
      </c>
      <c r="G354" s="72">
        <v>0</v>
      </c>
      <c r="H354" s="72">
        <v>0</v>
      </c>
      <c r="I354" s="72">
        <v>0</v>
      </c>
      <c r="J354" s="72">
        <v>0</v>
      </c>
      <c r="K354" s="72">
        <v>0</v>
      </c>
      <c r="L354" s="72">
        <v>0</v>
      </c>
      <c r="M354" s="74">
        <v>0</v>
      </c>
      <c r="N354" s="72">
        <v>0</v>
      </c>
      <c r="O354" s="72">
        <v>0</v>
      </c>
      <c r="P354" s="74">
        <v>0</v>
      </c>
      <c r="Q354" s="72">
        <v>0</v>
      </c>
      <c r="R354" s="72">
        <v>0</v>
      </c>
      <c r="S354" s="72">
        <v>0</v>
      </c>
      <c r="T354" s="72">
        <v>0</v>
      </c>
      <c r="U354" s="72">
        <v>0</v>
      </c>
      <c r="V354" s="72">
        <v>0</v>
      </c>
      <c r="W354" s="74">
        <v>0</v>
      </c>
      <c r="X354" s="72">
        <v>0</v>
      </c>
      <c r="Y354" s="72">
        <v>0</v>
      </c>
      <c r="Z354" s="72">
        <v>0</v>
      </c>
      <c r="AA354" s="72">
        <v>0</v>
      </c>
      <c r="AB354" s="72">
        <v>0</v>
      </c>
      <c r="AC354" s="72">
        <v>0</v>
      </c>
      <c r="AD354" s="72">
        <v>0</v>
      </c>
      <c r="AE354" s="72">
        <v>0</v>
      </c>
      <c r="AF354" s="72">
        <v>0</v>
      </c>
      <c r="AG354" s="72">
        <v>0</v>
      </c>
      <c r="AH354" s="72">
        <v>0</v>
      </c>
      <c r="AI354" s="72">
        <v>0</v>
      </c>
      <c r="AJ354" s="72">
        <v>0</v>
      </c>
      <c r="AK354" s="72">
        <v>0</v>
      </c>
      <c r="AL354" s="72">
        <v>0</v>
      </c>
      <c r="AM354" s="72">
        <v>0</v>
      </c>
      <c r="AN354" s="72">
        <v>0</v>
      </c>
      <c r="AO354" s="72">
        <v>0</v>
      </c>
      <c r="AP354" s="72">
        <v>0</v>
      </c>
      <c r="AQ354" s="72">
        <v>0</v>
      </c>
      <c r="AR354" s="72">
        <v>0</v>
      </c>
      <c r="AS354" s="72">
        <v>0</v>
      </c>
      <c r="AT354" s="74">
        <v>0</v>
      </c>
      <c r="AU354" s="72">
        <v>0</v>
      </c>
    </row>
    <row r="355" spans="1:47" s="18" customFormat="1" x14ac:dyDescent="0.2">
      <c r="A355" s="50" t="s">
        <v>235</v>
      </c>
      <c r="B355" s="49" t="s">
        <v>273</v>
      </c>
      <c r="C355" s="49"/>
      <c r="D355" s="49"/>
      <c r="E355" s="49"/>
      <c r="F355" s="49">
        <v>4</v>
      </c>
      <c r="G355" s="49">
        <v>4</v>
      </c>
      <c r="H355" s="49">
        <v>4</v>
      </c>
      <c r="I355" s="49">
        <v>4</v>
      </c>
      <c r="J355" s="49">
        <v>12</v>
      </c>
      <c r="K355" s="49">
        <v>12</v>
      </c>
      <c r="L355" s="49">
        <v>8</v>
      </c>
      <c r="M355" s="73">
        <v>8</v>
      </c>
      <c r="N355" s="49">
        <v>4</v>
      </c>
      <c r="O355" s="49">
        <v>12</v>
      </c>
      <c r="P355" s="73">
        <v>4</v>
      </c>
      <c r="Q355" s="49">
        <v>12</v>
      </c>
      <c r="R355" s="49">
        <v>12</v>
      </c>
      <c r="S355" s="49">
        <v>12</v>
      </c>
      <c r="T355" s="49">
        <v>12</v>
      </c>
      <c r="U355" s="49">
        <v>12</v>
      </c>
      <c r="V355" s="49">
        <v>8</v>
      </c>
      <c r="W355" s="73">
        <v>12</v>
      </c>
      <c r="X355" s="49">
        <v>8</v>
      </c>
      <c r="Y355" s="49">
        <v>12</v>
      </c>
      <c r="Z355" s="49">
        <v>12</v>
      </c>
      <c r="AA355" s="49">
        <v>12</v>
      </c>
      <c r="AB355" s="49">
        <v>12</v>
      </c>
      <c r="AC355" s="49">
        <v>8</v>
      </c>
      <c r="AD355" s="49">
        <v>12</v>
      </c>
      <c r="AE355" s="49">
        <v>12</v>
      </c>
      <c r="AF355" s="49">
        <v>4</v>
      </c>
      <c r="AG355" s="49">
        <v>12</v>
      </c>
      <c r="AH355" s="49">
        <v>0</v>
      </c>
      <c r="AI355" s="49">
        <v>4</v>
      </c>
      <c r="AJ355" s="49">
        <v>12</v>
      </c>
      <c r="AK355" s="49">
        <v>12</v>
      </c>
      <c r="AL355" s="49">
        <v>12</v>
      </c>
      <c r="AM355" s="49">
        <v>4</v>
      </c>
      <c r="AN355" s="49">
        <v>4</v>
      </c>
      <c r="AO355" s="49">
        <v>4</v>
      </c>
      <c r="AP355" s="49">
        <v>12</v>
      </c>
      <c r="AQ355" s="49">
        <v>4</v>
      </c>
      <c r="AR355" s="49">
        <v>12</v>
      </c>
      <c r="AS355" s="49">
        <v>4</v>
      </c>
      <c r="AT355" s="73">
        <v>12</v>
      </c>
      <c r="AU355" s="49">
        <v>4</v>
      </c>
    </row>
    <row r="356" spans="1:47" s="18" customFormat="1" x14ac:dyDescent="0.2">
      <c r="A356" s="72" t="s">
        <v>467</v>
      </c>
      <c r="B356" s="72" t="s">
        <v>271</v>
      </c>
      <c r="C356" s="72" t="s">
        <v>323</v>
      </c>
      <c r="D356" s="72"/>
      <c r="E356" s="72"/>
      <c r="F356" s="72">
        <v>4</v>
      </c>
      <c r="G356" s="72">
        <v>4</v>
      </c>
      <c r="H356" s="72">
        <v>4.5</v>
      </c>
      <c r="I356" s="72">
        <v>4.5</v>
      </c>
      <c r="J356" s="72">
        <v>12</v>
      </c>
      <c r="K356" s="72">
        <v>12</v>
      </c>
      <c r="L356" s="72">
        <v>12</v>
      </c>
      <c r="M356" s="74">
        <v>12</v>
      </c>
      <c r="N356" s="72">
        <v>0</v>
      </c>
      <c r="O356" s="72">
        <v>0</v>
      </c>
      <c r="P356" s="74">
        <v>4</v>
      </c>
      <c r="Q356" s="72">
        <v>0</v>
      </c>
      <c r="R356" s="72">
        <v>12</v>
      </c>
      <c r="S356" s="72">
        <v>12</v>
      </c>
      <c r="T356" s="72">
        <v>2</v>
      </c>
      <c r="U356" s="72">
        <v>2</v>
      </c>
      <c r="V356" s="72">
        <v>12</v>
      </c>
      <c r="W356" s="74">
        <v>12</v>
      </c>
      <c r="X356" s="72">
        <v>12</v>
      </c>
      <c r="Y356" s="72">
        <v>12</v>
      </c>
      <c r="Z356" s="72">
        <v>12</v>
      </c>
      <c r="AA356" s="72">
        <v>12</v>
      </c>
      <c r="AB356" s="72">
        <v>4.5</v>
      </c>
      <c r="AC356" s="72">
        <v>0</v>
      </c>
      <c r="AD356" s="72">
        <v>12</v>
      </c>
      <c r="AE356" s="72">
        <v>12</v>
      </c>
      <c r="AF356" s="72">
        <v>4</v>
      </c>
      <c r="AG356" s="72">
        <v>0</v>
      </c>
      <c r="AH356" s="72">
        <v>0</v>
      </c>
      <c r="AI356" s="72">
        <v>4.5</v>
      </c>
      <c r="AJ356" s="72">
        <v>2</v>
      </c>
      <c r="AK356" s="72">
        <v>12</v>
      </c>
      <c r="AL356" s="72">
        <v>12</v>
      </c>
      <c r="AM356" s="72">
        <v>4</v>
      </c>
      <c r="AN356" s="72">
        <v>4</v>
      </c>
      <c r="AO356" s="72">
        <v>4.5</v>
      </c>
      <c r="AP356" s="72">
        <v>2</v>
      </c>
      <c r="AQ356" s="72">
        <v>4.5</v>
      </c>
      <c r="AR356" s="72">
        <v>12</v>
      </c>
      <c r="AS356" s="72">
        <v>4</v>
      </c>
      <c r="AT356" s="74">
        <v>12</v>
      </c>
      <c r="AU356" s="72">
        <v>4.5</v>
      </c>
    </row>
    <row r="357" spans="1:47" s="18" customFormat="1" x14ac:dyDescent="0.2">
      <c r="A357" s="72" t="s">
        <v>435</v>
      </c>
      <c r="B357" s="72" t="s">
        <v>327</v>
      </c>
      <c r="C357" s="74" t="s">
        <v>274</v>
      </c>
      <c r="D357" s="72"/>
      <c r="E357" s="72"/>
      <c r="F357" s="72">
        <v>24</v>
      </c>
      <c r="G357" s="72">
        <v>24</v>
      </c>
      <c r="H357" s="72">
        <v>24</v>
      </c>
      <c r="I357" s="72">
        <v>24</v>
      </c>
      <c r="J357" s="72">
        <v>24</v>
      </c>
      <c r="K357" s="72">
        <v>24</v>
      </c>
      <c r="L357" s="72">
        <v>24</v>
      </c>
      <c r="M357" s="74">
        <v>24</v>
      </c>
      <c r="N357" s="72">
        <v>0</v>
      </c>
      <c r="O357" s="72">
        <v>24</v>
      </c>
      <c r="P357" s="74">
        <v>24</v>
      </c>
      <c r="Q357" s="72">
        <v>24</v>
      </c>
      <c r="R357" s="72">
        <v>24</v>
      </c>
      <c r="S357" s="72">
        <v>24</v>
      </c>
      <c r="T357" s="72">
        <v>0</v>
      </c>
      <c r="U357" s="72">
        <v>0</v>
      </c>
      <c r="V357" s="72">
        <v>24</v>
      </c>
      <c r="W357" s="74">
        <v>24</v>
      </c>
      <c r="X357" s="72">
        <v>24</v>
      </c>
      <c r="Y357" s="72">
        <v>24</v>
      </c>
      <c r="Z357" s="72">
        <v>24</v>
      </c>
      <c r="AA357" s="72">
        <v>24</v>
      </c>
      <c r="AB357" s="72">
        <v>24</v>
      </c>
      <c r="AC357" s="72">
        <v>24</v>
      </c>
      <c r="AD357" s="72">
        <v>24</v>
      </c>
      <c r="AE357" s="72">
        <v>24</v>
      </c>
      <c r="AF357" s="72">
        <v>24</v>
      </c>
      <c r="AG357" s="72">
        <v>24</v>
      </c>
      <c r="AH357" s="72">
        <v>12</v>
      </c>
      <c r="AI357" s="72">
        <v>24</v>
      </c>
      <c r="AJ357" s="72">
        <v>0</v>
      </c>
      <c r="AK357" s="72">
        <v>24</v>
      </c>
      <c r="AL357" s="72">
        <v>24</v>
      </c>
      <c r="AM357" s="72">
        <v>24</v>
      </c>
      <c r="AN357" s="72">
        <v>24</v>
      </c>
      <c r="AO357" s="72">
        <v>24</v>
      </c>
      <c r="AP357" s="72">
        <v>0</v>
      </c>
      <c r="AQ357" s="72">
        <v>24</v>
      </c>
      <c r="AR357" s="72">
        <v>24</v>
      </c>
      <c r="AS357" s="72">
        <v>24</v>
      </c>
      <c r="AT357" s="74">
        <v>24</v>
      </c>
      <c r="AU357" s="72">
        <v>24</v>
      </c>
    </row>
    <row r="358" spans="1:47" s="18" customFormat="1" x14ac:dyDescent="0.2">
      <c r="A358" s="71" t="s">
        <v>392</v>
      </c>
      <c r="B358" s="72" t="s">
        <v>313</v>
      </c>
      <c r="C358" s="72"/>
      <c r="D358" s="72"/>
      <c r="E358" s="72"/>
      <c r="F358" s="72">
        <v>10</v>
      </c>
      <c r="G358" s="72">
        <v>10</v>
      </c>
      <c r="H358" s="72">
        <v>10</v>
      </c>
      <c r="I358" s="72">
        <v>1</v>
      </c>
      <c r="J358" s="72">
        <v>10</v>
      </c>
      <c r="K358" s="72">
        <v>10</v>
      </c>
      <c r="L358" s="72">
        <v>10</v>
      </c>
      <c r="M358" s="74">
        <v>10</v>
      </c>
      <c r="N358" s="72">
        <v>12</v>
      </c>
      <c r="O358" s="72">
        <v>10</v>
      </c>
      <c r="P358" s="74">
        <v>10</v>
      </c>
      <c r="Q358" s="72">
        <v>3</v>
      </c>
      <c r="R358" s="72">
        <v>10</v>
      </c>
      <c r="S358" s="72">
        <v>10</v>
      </c>
      <c r="T358" s="72">
        <v>10</v>
      </c>
      <c r="U358" s="72">
        <v>10</v>
      </c>
      <c r="V358" s="72">
        <v>10</v>
      </c>
      <c r="W358" s="74">
        <v>10</v>
      </c>
      <c r="X358" s="72">
        <v>10</v>
      </c>
      <c r="Y358" s="72">
        <v>10</v>
      </c>
      <c r="Z358" s="72">
        <v>10</v>
      </c>
      <c r="AA358" s="72">
        <v>10</v>
      </c>
      <c r="AB358" s="72">
        <v>10</v>
      </c>
      <c r="AC358" s="72">
        <v>3</v>
      </c>
      <c r="AD358" s="72">
        <v>10</v>
      </c>
      <c r="AE358" s="72">
        <v>10</v>
      </c>
      <c r="AF358" s="72">
        <v>10</v>
      </c>
      <c r="AG358" s="72">
        <v>10</v>
      </c>
      <c r="AH358" s="72">
        <v>3</v>
      </c>
      <c r="AI358" s="72">
        <v>0</v>
      </c>
      <c r="AJ358" s="72">
        <v>10</v>
      </c>
      <c r="AK358" s="72">
        <v>10</v>
      </c>
      <c r="AL358" s="72">
        <v>1</v>
      </c>
      <c r="AM358" s="72">
        <v>10</v>
      </c>
      <c r="AN358" s="72">
        <v>10</v>
      </c>
      <c r="AO358" s="72">
        <v>10</v>
      </c>
      <c r="AP358" s="72">
        <v>10</v>
      </c>
      <c r="AQ358" s="72">
        <v>10</v>
      </c>
      <c r="AR358" s="72">
        <v>10</v>
      </c>
      <c r="AS358" s="72">
        <v>10</v>
      </c>
      <c r="AT358" s="74">
        <v>10</v>
      </c>
      <c r="AU358" s="72">
        <v>0</v>
      </c>
    </row>
    <row r="359" spans="1:47" s="18" customFormat="1" x14ac:dyDescent="0.2">
      <c r="A359" s="71" t="s">
        <v>236</v>
      </c>
      <c r="B359" s="72" t="s">
        <v>325</v>
      </c>
      <c r="C359" s="72"/>
      <c r="D359" s="72"/>
      <c r="E359" s="72"/>
      <c r="F359" s="72">
        <v>24</v>
      </c>
      <c r="G359" s="72">
        <v>24</v>
      </c>
      <c r="H359" s="72">
        <v>24</v>
      </c>
      <c r="I359" s="72">
        <v>24</v>
      </c>
      <c r="J359" s="72">
        <v>24</v>
      </c>
      <c r="K359" s="72">
        <v>24</v>
      </c>
      <c r="L359" s="72">
        <v>24</v>
      </c>
      <c r="M359" s="74">
        <v>24</v>
      </c>
      <c r="N359" s="72">
        <v>24</v>
      </c>
      <c r="O359" s="72">
        <v>24</v>
      </c>
      <c r="P359" s="74">
        <v>24</v>
      </c>
      <c r="Q359" s="72">
        <v>24</v>
      </c>
      <c r="R359" s="72">
        <v>24</v>
      </c>
      <c r="S359" s="72">
        <v>24</v>
      </c>
      <c r="T359" s="72">
        <v>24</v>
      </c>
      <c r="U359" s="72">
        <v>24</v>
      </c>
      <c r="V359" s="72">
        <v>24</v>
      </c>
      <c r="W359" s="74">
        <v>24</v>
      </c>
      <c r="X359" s="72">
        <v>24</v>
      </c>
      <c r="Y359" s="72">
        <v>24</v>
      </c>
      <c r="Z359" s="72">
        <v>24</v>
      </c>
      <c r="AA359" s="72">
        <v>24</v>
      </c>
      <c r="AB359" s="72">
        <v>24</v>
      </c>
      <c r="AC359" s="72">
        <v>24</v>
      </c>
      <c r="AD359" s="72">
        <v>24</v>
      </c>
      <c r="AE359" s="72">
        <v>24</v>
      </c>
      <c r="AF359" s="72">
        <v>24</v>
      </c>
      <c r="AG359" s="72">
        <v>24</v>
      </c>
      <c r="AH359" s="72">
        <v>24</v>
      </c>
      <c r="AI359" s="72">
        <v>24</v>
      </c>
      <c r="AJ359" s="72">
        <v>24</v>
      </c>
      <c r="AK359" s="72">
        <v>24</v>
      </c>
      <c r="AL359" s="72">
        <v>24</v>
      </c>
      <c r="AM359" s="72">
        <v>24</v>
      </c>
      <c r="AN359" s="72">
        <v>24</v>
      </c>
      <c r="AO359" s="72">
        <v>24</v>
      </c>
      <c r="AP359" s="72">
        <v>24</v>
      </c>
      <c r="AQ359" s="72">
        <v>24</v>
      </c>
      <c r="AR359" s="72">
        <v>24</v>
      </c>
      <c r="AS359" s="72">
        <v>24</v>
      </c>
      <c r="AT359" s="74">
        <v>24</v>
      </c>
      <c r="AU359" s="72">
        <v>24</v>
      </c>
    </row>
    <row r="360" spans="1:47" s="18" customFormat="1" x14ac:dyDescent="0.2">
      <c r="A360" s="71" t="s">
        <v>468</v>
      </c>
      <c r="B360" s="72" t="s">
        <v>268</v>
      </c>
      <c r="C360" s="72"/>
      <c r="D360" s="72"/>
      <c r="E360" s="72"/>
      <c r="F360" s="72">
        <v>12</v>
      </c>
      <c r="G360" s="72">
        <v>12</v>
      </c>
      <c r="H360" s="72">
        <v>12</v>
      </c>
      <c r="I360" s="72">
        <v>12</v>
      </c>
      <c r="J360" s="72">
        <v>12</v>
      </c>
      <c r="K360" s="72">
        <v>12</v>
      </c>
      <c r="L360" s="72">
        <v>12</v>
      </c>
      <c r="M360" s="74">
        <v>12</v>
      </c>
      <c r="N360" s="72">
        <v>12</v>
      </c>
      <c r="O360" s="72">
        <v>12</v>
      </c>
      <c r="P360" s="74">
        <v>12</v>
      </c>
      <c r="Q360" s="72">
        <v>12</v>
      </c>
      <c r="R360" s="72">
        <v>12</v>
      </c>
      <c r="S360" s="72">
        <v>12</v>
      </c>
      <c r="T360" s="72">
        <v>12</v>
      </c>
      <c r="U360" s="72">
        <v>12</v>
      </c>
      <c r="V360" s="72">
        <v>12</v>
      </c>
      <c r="W360" s="74">
        <v>12</v>
      </c>
      <c r="X360" s="72">
        <v>12</v>
      </c>
      <c r="Y360" s="72">
        <v>12</v>
      </c>
      <c r="Z360" s="72">
        <v>12</v>
      </c>
      <c r="AA360" s="72">
        <v>12</v>
      </c>
      <c r="AB360" s="72">
        <v>12</v>
      </c>
      <c r="AC360" s="72">
        <v>12</v>
      </c>
      <c r="AD360" s="72">
        <v>12</v>
      </c>
      <c r="AE360" s="72">
        <v>12</v>
      </c>
      <c r="AF360" s="72">
        <v>12</v>
      </c>
      <c r="AG360" s="72">
        <v>12</v>
      </c>
      <c r="AH360" s="72">
        <v>12</v>
      </c>
      <c r="AI360" s="72">
        <v>12</v>
      </c>
      <c r="AJ360" s="72">
        <v>12</v>
      </c>
      <c r="AK360" s="72">
        <v>13</v>
      </c>
      <c r="AL360" s="72">
        <v>12</v>
      </c>
      <c r="AM360" s="72">
        <v>12</v>
      </c>
      <c r="AN360" s="72">
        <v>12</v>
      </c>
      <c r="AO360" s="72">
        <v>12</v>
      </c>
      <c r="AP360" s="72">
        <v>12</v>
      </c>
      <c r="AQ360" s="72">
        <v>12</v>
      </c>
      <c r="AR360" s="72">
        <v>12</v>
      </c>
      <c r="AS360" s="72">
        <v>12</v>
      </c>
      <c r="AT360" s="74">
        <v>12</v>
      </c>
      <c r="AU360" s="72">
        <v>12</v>
      </c>
    </row>
    <row r="361" spans="1:47" s="18" customFormat="1" x14ac:dyDescent="0.2">
      <c r="A361" s="72" t="s">
        <v>469</v>
      </c>
      <c r="B361" s="72" t="s">
        <v>247</v>
      </c>
      <c r="C361" s="72" t="s">
        <v>246</v>
      </c>
      <c r="D361" s="72"/>
      <c r="E361" s="72"/>
      <c r="F361" s="72">
        <v>12</v>
      </c>
      <c r="G361" s="72">
        <v>12</v>
      </c>
      <c r="H361" s="72">
        <v>4</v>
      </c>
      <c r="I361" s="72">
        <v>12</v>
      </c>
      <c r="J361" s="72">
        <v>30</v>
      </c>
      <c r="K361" s="72">
        <v>24</v>
      </c>
      <c r="L361" s="72">
        <v>30</v>
      </c>
      <c r="M361" s="74">
        <v>30</v>
      </c>
      <c r="N361" s="72">
        <v>10</v>
      </c>
      <c r="O361" s="72">
        <v>12</v>
      </c>
      <c r="P361" s="74">
        <v>12</v>
      </c>
      <c r="Q361" s="72">
        <v>12</v>
      </c>
      <c r="R361" s="72">
        <v>24</v>
      </c>
      <c r="S361" s="72">
        <v>30</v>
      </c>
      <c r="T361" s="72">
        <v>10</v>
      </c>
      <c r="U361" s="72">
        <v>10</v>
      </c>
      <c r="V361" s="72">
        <v>30</v>
      </c>
      <c r="W361" s="74">
        <v>24</v>
      </c>
      <c r="X361" s="72">
        <v>30</v>
      </c>
      <c r="Y361" s="72">
        <v>30</v>
      </c>
      <c r="Z361" s="72">
        <v>30</v>
      </c>
      <c r="AA361" s="72">
        <v>30</v>
      </c>
      <c r="AB361" s="72">
        <v>12</v>
      </c>
      <c r="AC361" s="72">
        <v>12</v>
      </c>
      <c r="AD361" s="72">
        <v>30</v>
      </c>
      <c r="AE361" s="72">
        <v>30</v>
      </c>
      <c r="AF361" s="72">
        <v>12</v>
      </c>
      <c r="AG361" s="72">
        <v>30</v>
      </c>
      <c r="AH361" s="72">
        <v>0</v>
      </c>
      <c r="AI361" s="72">
        <v>4</v>
      </c>
      <c r="AJ361" s="72">
        <v>10</v>
      </c>
      <c r="AK361" s="72">
        <v>30</v>
      </c>
      <c r="AL361" s="72">
        <v>30</v>
      </c>
      <c r="AM361" s="72">
        <v>12</v>
      </c>
      <c r="AN361" s="72">
        <v>12</v>
      </c>
      <c r="AO361" s="72">
        <v>4</v>
      </c>
      <c r="AP361" s="72">
        <v>10</v>
      </c>
      <c r="AQ361" s="72">
        <v>12</v>
      </c>
      <c r="AR361" s="72">
        <v>30</v>
      </c>
      <c r="AS361" s="72">
        <v>12</v>
      </c>
      <c r="AT361" s="74">
        <v>30</v>
      </c>
      <c r="AU361" s="72">
        <v>4</v>
      </c>
    </row>
    <row r="362" spans="1:47" s="18" customFormat="1" x14ac:dyDescent="0.2">
      <c r="A362" s="50" t="s">
        <v>470</v>
      </c>
      <c r="B362" s="49" t="s">
        <v>247</v>
      </c>
      <c r="C362" s="49"/>
      <c r="D362" s="49"/>
      <c r="E362" s="49"/>
      <c r="F362" s="49">
        <v>12</v>
      </c>
      <c r="G362" s="49">
        <v>12</v>
      </c>
      <c r="H362" s="49">
        <v>4</v>
      </c>
      <c r="I362" s="49">
        <v>4</v>
      </c>
      <c r="J362" s="49">
        <v>12</v>
      </c>
      <c r="K362" s="49">
        <v>30</v>
      </c>
      <c r="L362" s="49">
        <v>18</v>
      </c>
      <c r="M362" s="73">
        <v>18</v>
      </c>
      <c r="N362" s="49">
        <v>10</v>
      </c>
      <c r="O362" s="49">
        <v>12</v>
      </c>
      <c r="P362" s="73">
        <v>12</v>
      </c>
      <c r="Q362" s="49">
        <v>12</v>
      </c>
      <c r="R362" s="49">
        <v>30</v>
      </c>
      <c r="S362" s="49">
        <v>18</v>
      </c>
      <c r="T362" s="49">
        <v>10</v>
      </c>
      <c r="U362" s="49">
        <v>10</v>
      </c>
      <c r="V362" s="49">
        <v>18</v>
      </c>
      <c r="W362" s="73">
        <v>30</v>
      </c>
      <c r="X362" s="49">
        <v>18</v>
      </c>
      <c r="Y362" s="49">
        <v>12</v>
      </c>
      <c r="Z362" s="49">
        <v>30</v>
      </c>
      <c r="AA362" s="49">
        <v>30</v>
      </c>
      <c r="AB362" s="49">
        <v>4</v>
      </c>
      <c r="AC362" s="49">
        <v>30</v>
      </c>
      <c r="AD362" s="49">
        <v>30</v>
      </c>
      <c r="AE362" s="49">
        <v>30</v>
      </c>
      <c r="AF362" s="49">
        <v>12</v>
      </c>
      <c r="AG362" s="49">
        <v>30</v>
      </c>
      <c r="AH362" s="49">
        <v>0</v>
      </c>
      <c r="AI362" s="49">
        <v>4</v>
      </c>
      <c r="AJ362" s="49">
        <v>10</v>
      </c>
      <c r="AK362" s="49">
        <v>30</v>
      </c>
      <c r="AL362" s="49">
        <v>30</v>
      </c>
      <c r="AM362" s="49">
        <v>12</v>
      </c>
      <c r="AN362" s="49">
        <v>12</v>
      </c>
      <c r="AO362" s="49">
        <v>4</v>
      </c>
      <c r="AP362" s="49">
        <v>10</v>
      </c>
      <c r="AQ362" s="49">
        <v>4</v>
      </c>
      <c r="AR362" s="49">
        <v>30</v>
      </c>
      <c r="AS362" s="49">
        <v>12</v>
      </c>
      <c r="AT362" s="73">
        <v>30</v>
      </c>
      <c r="AU362" s="49">
        <v>4</v>
      </c>
    </row>
    <row r="363" spans="1:47" s="18" customFormat="1" x14ac:dyDescent="0.2">
      <c r="A363" s="71" t="s">
        <v>216</v>
      </c>
      <c r="B363" s="72" t="s">
        <v>319</v>
      </c>
      <c r="C363" s="72"/>
      <c r="D363" s="72"/>
      <c r="E363" s="72"/>
      <c r="F363" s="72">
        <v>36</v>
      </c>
      <c r="G363" s="72">
        <v>36</v>
      </c>
      <c r="H363" s="72">
        <v>36</v>
      </c>
      <c r="I363" s="72">
        <v>36</v>
      </c>
      <c r="J363" s="72">
        <v>36</v>
      </c>
      <c r="K363" s="72">
        <v>36</v>
      </c>
      <c r="L363" s="72">
        <v>36</v>
      </c>
      <c r="M363" s="74">
        <v>36</v>
      </c>
      <c r="N363" s="72">
        <v>36</v>
      </c>
      <c r="O363" s="72">
        <v>36</v>
      </c>
      <c r="P363" s="74">
        <v>36</v>
      </c>
      <c r="Q363" s="72">
        <v>36</v>
      </c>
      <c r="R363" s="72">
        <v>36</v>
      </c>
      <c r="S363" s="72">
        <v>36</v>
      </c>
      <c r="T363" s="72">
        <v>36</v>
      </c>
      <c r="U363" s="72">
        <v>36</v>
      </c>
      <c r="V363" s="72">
        <v>36</v>
      </c>
      <c r="W363" s="74">
        <v>36</v>
      </c>
      <c r="X363" s="72">
        <v>36</v>
      </c>
      <c r="Y363" s="72">
        <v>36</v>
      </c>
      <c r="Z363" s="72">
        <v>36</v>
      </c>
      <c r="AA363" s="72">
        <v>36</v>
      </c>
      <c r="AB363" s="72">
        <v>36</v>
      </c>
      <c r="AC363" s="72">
        <v>36</v>
      </c>
      <c r="AD363" s="72">
        <v>36</v>
      </c>
      <c r="AE363" s="72">
        <v>36</v>
      </c>
      <c r="AF363" s="72">
        <v>36</v>
      </c>
      <c r="AG363" s="72">
        <v>36</v>
      </c>
      <c r="AH363" s="72">
        <v>36</v>
      </c>
      <c r="AI363" s="72">
        <v>36</v>
      </c>
      <c r="AJ363" s="72">
        <v>36</v>
      </c>
      <c r="AK363" s="72">
        <v>36</v>
      </c>
      <c r="AL363" s="72">
        <v>36</v>
      </c>
      <c r="AM363" s="72">
        <v>36</v>
      </c>
      <c r="AN363" s="72">
        <v>36</v>
      </c>
      <c r="AO363" s="72">
        <v>36</v>
      </c>
      <c r="AP363" s="72">
        <v>36</v>
      </c>
      <c r="AQ363" s="72">
        <v>36</v>
      </c>
      <c r="AR363" s="72">
        <v>36</v>
      </c>
      <c r="AS363" s="72">
        <v>36</v>
      </c>
      <c r="AT363" s="74">
        <v>36</v>
      </c>
      <c r="AU363" s="72">
        <v>36</v>
      </c>
    </row>
    <row r="364" spans="1:47" s="18" customFormat="1" x14ac:dyDescent="0.2">
      <c r="A364" s="72" t="s">
        <v>436</v>
      </c>
      <c r="B364" s="72" t="s">
        <v>299</v>
      </c>
      <c r="C364" s="72" t="s">
        <v>288</v>
      </c>
      <c r="D364" s="72"/>
      <c r="E364" s="72"/>
      <c r="F364" s="72">
        <v>18</v>
      </c>
      <c r="G364" s="72">
        <v>18</v>
      </c>
      <c r="H364" s="72">
        <v>3</v>
      </c>
      <c r="I364" s="72">
        <v>3</v>
      </c>
      <c r="J364" s="72">
        <v>18</v>
      </c>
      <c r="K364" s="72">
        <v>10</v>
      </c>
      <c r="L364" s="72">
        <v>18</v>
      </c>
      <c r="M364" s="74">
        <v>18</v>
      </c>
      <c r="N364" s="72">
        <v>1</v>
      </c>
      <c r="O364" s="72">
        <v>10</v>
      </c>
      <c r="P364" s="74">
        <v>18</v>
      </c>
      <c r="Q364" s="72">
        <v>10</v>
      </c>
      <c r="R364" s="72">
        <v>10</v>
      </c>
      <c r="S364" s="72">
        <v>18</v>
      </c>
      <c r="T364" s="72">
        <v>10</v>
      </c>
      <c r="U364" s="72">
        <v>10</v>
      </c>
      <c r="V364" s="72">
        <v>18</v>
      </c>
      <c r="W364" s="74">
        <v>10</v>
      </c>
      <c r="X364" s="72">
        <v>18</v>
      </c>
      <c r="Y364" s="72">
        <v>10</v>
      </c>
      <c r="Z364" s="72">
        <v>10</v>
      </c>
      <c r="AA364" s="72">
        <v>10</v>
      </c>
      <c r="AB364" s="72">
        <v>3</v>
      </c>
      <c r="AC364" s="72">
        <v>10</v>
      </c>
      <c r="AD364" s="72">
        <v>10</v>
      </c>
      <c r="AE364" s="72">
        <v>10</v>
      </c>
      <c r="AF364" s="72">
        <v>18</v>
      </c>
      <c r="AG364" s="72">
        <v>18</v>
      </c>
      <c r="AH364" s="72">
        <v>18</v>
      </c>
      <c r="AI364" s="72">
        <v>3</v>
      </c>
      <c r="AJ364" s="72">
        <v>10</v>
      </c>
      <c r="AK364" s="72">
        <v>10</v>
      </c>
      <c r="AL364" s="72">
        <v>18</v>
      </c>
      <c r="AM364" s="72">
        <v>18</v>
      </c>
      <c r="AN364" s="72">
        <v>18</v>
      </c>
      <c r="AO364" s="72">
        <v>3</v>
      </c>
      <c r="AP364" s="72">
        <v>10</v>
      </c>
      <c r="AQ364" s="72">
        <v>3</v>
      </c>
      <c r="AR364" s="72">
        <v>10</v>
      </c>
      <c r="AS364" s="72">
        <v>18</v>
      </c>
      <c r="AT364" s="74">
        <v>10</v>
      </c>
      <c r="AU364" s="72">
        <v>3</v>
      </c>
    </row>
    <row r="365" spans="1:47" s="18" customFormat="1" x14ac:dyDescent="0.2">
      <c r="A365" s="71" t="s">
        <v>192</v>
      </c>
      <c r="B365" s="72" t="s">
        <v>271</v>
      </c>
      <c r="C365" s="72"/>
      <c r="D365" s="72"/>
      <c r="E365" s="72"/>
      <c r="F365" s="72">
        <v>4</v>
      </c>
      <c r="G365" s="72">
        <v>4</v>
      </c>
      <c r="H365" s="72">
        <v>4.5</v>
      </c>
      <c r="I365" s="72">
        <v>4.5</v>
      </c>
      <c r="J365" s="72">
        <v>12</v>
      </c>
      <c r="K365" s="72">
        <v>12</v>
      </c>
      <c r="L365" s="72">
        <v>12</v>
      </c>
      <c r="M365" s="74">
        <v>12</v>
      </c>
      <c r="N365" s="72">
        <v>0</v>
      </c>
      <c r="O365" s="72">
        <v>0</v>
      </c>
      <c r="P365" s="74">
        <v>4</v>
      </c>
      <c r="Q365" s="72">
        <v>0</v>
      </c>
      <c r="R365" s="72">
        <v>12</v>
      </c>
      <c r="S365" s="72">
        <v>12</v>
      </c>
      <c r="T365" s="72">
        <v>2</v>
      </c>
      <c r="U365" s="72">
        <v>2</v>
      </c>
      <c r="V365" s="72">
        <v>12</v>
      </c>
      <c r="W365" s="74">
        <v>12</v>
      </c>
      <c r="X365" s="72">
        <v>12</v>
      </c>
      <c r="Y365" s="72">
        <v>12</v>
      </c>
      <c r="Z365" s="72">
        <v>12</v>
      </c>
      <c r="AA365" s="72">
        <v>12</v>
      </c>
      <c r="AB365" s="72">
        <v>4.5</v>
      </c>
      <c r="AC365" s="72">
        <v>0</v>
      </c>
      <c r="AD365" s="72">
        <v>12</v>
      </c>
      <c r="AE365" s="72">
        <v>12</v>
      </c>
      <c r="AF365" s="72">
        <v>4</v>
      </c>
      <c r="AG365" s="72">
        <v>0</v>
      </c>
      <c r="AH365" s="72">
        <v>0</v>
      </c>
      <c r="AI365" s="72">
        <v>4.5</v>
      </c>
      <c r="AJ365" s="72">
        <v>2</v>
      </c>
      <c r="AK365" s="72">
        <v>12</v>
      </c>
      <c r="AL365" s="72">
        <v>12</v>
      </c>
      <c r="AM365" s="72">
        <v>4</v>
      </c>
      <c r="AN365" s="72">
        <v>4</v>
      </c>
      <c r="AO365" s="72">
        <v>4.5</v>
      </c>
      <c r="AP365" s="72">
        <v>2</v>
      </c>
      <c r="AQ365" s="72">
        <v>4.5</v>
      </c>
      <c r="AR365" s="72">
        <v>12</v>
      </c>
      <c r="AS365" s="72">
        <v>4</v>
      </c>
      <c r="AT365" s="74">
        <v>12</v>
      </c>
      <c r="AU365" s="72">
        <v>4.5</v>
      </c>
    </row>
    <row r="366" spans="1:47" s="18" customFormat="1" x14ac:dyDescent="0.2">
      <c r="A366" s="72" t="s">
        <v>275</v>
      </c>
      <c r="B366" s="72" t="s">
        <v>271</v>
      </c>
      <c r="C366" s="72" t="s">
        <v>274</v>
      </c>
      <c r="D366" s="72"/>
      <c r="E366" s="72"/>
      <c r="F366" s="72">
        <v>24</v>
      </c>
      <c r="G366" s="72">
        <v>24</v>
      </c>
      <c r="H366" s="72">
        <v>24</v>
      </c>
      <c r="I366" s="72">
        <v>24</v>
      </c>
      <c r="J366" s="72">
        <v>24</v>
      </c>
      <c r="K366" s="72">
        <v>24</v>
      </c>
      <c r="L366" s="72">
        <v>24</v>
      </c>
      <c r="M366" s="74">
        <v>24</v>
      </c>
      <c r="N366" s="72">
        <v>0</v>
      </c>
      <c r="O366" s="72">
        <v>24</v>
      </c>
      <c r="P366" s="74">
        <v>24</v>
      </c>
      <c r="Q366" s="72">
        <v>24</v>
      </c>
      <c r="R366" s="72">
        <v>24</v>
      </c>
      <c r="S366" s="72">
        <v>24</v>
      </c>
      <c r="T366" s="72">
        <v>0</v>
      </c>
      <c r="U366" s="72">
        <v>0</v>
      </c>
      <c r="V366" s="72">
        <v>24</v>
      </c>
      <c r="W366" s="74">
        <v>24</v>
      </c>
      <c r="X366" s="72">
        <v>24</v>
      </c>
      <c r="Y366" s="72">
        <v>24</v>
      </c>
      <c r="Z366" s="72">
        <v>24</v>
      </c>
      <c r="AA366" s="72">
        <v>24</v>
      </c>
      <c r="AB366" s="72">
        <v>24</v>
      </c>
      <c r="AC366" s="72">
        <v>24</v>
      </c>
      <c r="AD366" s="72">
        <v>24</v>
      </c>
      <c r="AE366" s="72">
        <v>24</v>
      </c>
      <c r="AF366" s="72">
        <v>24</v>
      </c>
      <c r="AG366" s="72">
        <v>24</v>
      </c>
      <c r="AH366" s="72">
        <v>12</v>
      </c>
      <c r="AI366" s="72">
        <v>24</v>
      </c>
      <c r="AJ366" s="72">
        <v>0</v>
      </c>
      <c r="AK366" s="72">
        <v>24</v>
      </c>
      <c r="AL366" s="72">
        <v>24</v>
      </c>
      <c r="AM366" s="72">
        <v>24</v>
      </c>
      <c r="AN366" s="72">
        <v>24</v>
      </c>
      <c r="AO366" s="72">
        <v>24</v>
      </c>
      <c r="AP366" s="72">
        <v>0</v>
      </c>
      <c r="AQ366" s="72">
        <v>24</v>
      </c>
      <c r="AR366" s="72">
        <v>24</v>
      </c>
      <c r="AS366" s="72">
        <v>24</v>
      </c>
      <c r="AT366" s="74">
        <v>24</v>
      </c>
      <c r="AU366" s="72">
        <v>24</v>
      </c>
    </row>
    <row r="367" spans="1:47" s="18" customFormat="1" x14ac:dyDescent="0.2">
      <c r="A367" s="71" t="s">
        <v>393</v>
      </c>
      <c r="B367" s="72" t="s">
        <v>292</v>
      </c>
      <c r="C367" s="72"/>
      <c r="D367" s="72"/>
      <c r="E367" s="72"/>
      <c r="F367" s="72">
        <v>4</v>
      </c>
      <c r="G367" s="72">
        <v>4</v>
      </c>
      <c r="H367" s="72">
        <v>4</v>
      </c>
      <c r="I367" s="72">
        <v>0</v>
      </c>
      <c r="J367" s="72">
        <v>4</v>
      </c>
      <c r="K367" s="72">
        <v>4</v>
      </c>
      <c r="L367" s="72">
        <v>4</v>
      </c>
      <c r="M367" s="74">
        <v>4</v>
      </c>
      <c r="N367" s="72">
        <v>0</v>
      </c>
      <c r="O367" s="72">
        <v>4</v>
      </c>
      <c r="P367" s="74">
        <v>4</v>
      </c>
      <c r="Q367" s="72">
        <v>4</v>
      </c>
      <c r="R367" s="72">
        <v>4</v>
      </c>
      <c r="S367" s="72">
        <v>4</v>
      </c>
      <c r="T367" s="72">
        <v>0</v>
      </c>
      <c r="U367" s="72">
        <v>0</v>
      </c>
      <c r="V367" s="72">
        <v>4</v>
      </c>
      <c r="W367" s="74">
        <v>4</v>
      </c>
      <c r="X367" s="72">
        <v>4</v>
      </c>
      <c r="Y367" s="72">
        <v>4</v>
      </c>
      <c r="Z367" s="72">
        <v>4</v>
      </c>
      <c r="AA367" s="72">
        <v>4</v>
      </c>
      <c r="AB367" s="72">
        <v>0</v>
      </c>
      <c r="AC367" s="72">
        <v>4</v>
      </c>
      <c r="AD367" s="72">
        <v>4</v>
      </c>
      <c r="AE367" s="72">
        <v>4</v>
      </c>
      <c r="AF367" s="72">
        <v>4</v>
      </c>
      <c r="AG367" s="72">
        <v>4</v>
      </c>
      <c r="AH367" s="72">
        <v>4</v>
      </c>
      <c r="AI367" s="72">
        <v>0</v>
      </c>
      <c r="AJ367" s="72">
        <v>4</v>
      </c>
      <c r="AK367" s="72">
        <v>4</v>
      </c>
      <c r="AL367" s="72">
        <v>4</v>
      </c>
      <c r="AM367" s="72">
        <v>4</v>
      </c>
      <c r="AN367" s="72">
        <v>4</v>
      </c>
      <c r="AO367" s="72">
        <v>4</v>
      </c>
      <c r="AP367" s="72">
        <v>4</v>
      </c>
      <c r="AQ367" s="72">
        <v>0</v>
      </c>
      <c r="AR367" s="72">
        <v>4</v>
      </c>
      <c r="AS367" s="72">
        <v>4</v>
      </c>
      <c r="AT367" s="74">
        <v>4</v>
      </c>
      <c r="AU367" s="72">
        <v>0</v>
      </c>
    </row>
    <row r="368" spans="1:47" s="18" customFormat="1" x14ac:dyDescent="0.2">
      <c r="A368" s="72" t="s">
        <v>394</v>
      </c>
      <c r="B368" s="72" t="s">
        <v>292</v>
      </c>
      <c r="C368" s="72" t="s">
        <v>289</v>
      </c>
      <c r="D368" s="72"/>
      <c r="E368" s="72"/>
      <c r="F368" s="72">
        <v>4</v>
      </c>
      <c r="G368" s="72">
        <v>4</v>
      </c>
      <c r="H368" s="72">
        <v>4</v>
      </c>
      <c r="I368" s="72">
        <v>0</v>
      </c>
      <c r="J368" s="72">
        <v>4</v>
      </c>
      <c r="K368" s="72">
        <v>4</v>
      </c>
      <c r="L368" s="72">
        <v>4</v>
      </c>
      <c r="M368" s="74">
        <v>4</v>
      </c>
      <c r="N368" s="72">
        <v>0</v>
      </c>
      <c r="O368" s="72">
        <v>4</v>
      </c>
      <c r="P368" s="74">
        <v>4</v>
      </c>
      <c r="Q368" s="72">
        <v>4</v>
      </c>
      <c r="R368" s="72">
        <v>4</v>
      </c>
      <c r="S368" s="72">
        <v>4</v>
      </c>
      <c r="T368" s="72">
        <v>0</v>
      </c>
      <c r="U368" s="72">
        <v>0</v>
      </c>
      <c r="V368" s="72">
        <v>4</v>
      </c>
      <c r="W368" s="74">
        <v>4</v>
      </c>
      <c r="X368" s="72">
        <v>4</v>
      </c>
      <c r="Y368" s="72">
        <v>4</v>
      </c>
      <c r="Z368" s="72">
        <v>4</v>
      </c>
      <c r="AA368" s="72">
        <v>4</v>
      </c>
      <c r="AB368" s="72">
        <v>0</v>
      </c>
      <c r="AC368" s="72">
        <v>4</v>
      </c>
      <c r="AD368" s="72">
        <v>4</v>
      </c>
      <c r="AE368" s="72">
        <v>4</v>
      </c>
      <c r="AF368" s="72">
        <v>4</v>
      </c>
      <c r="AG368" s="72">
        <v>4</v>
      </c>
      <c r="AH368" s="72">
        <v>4</v>
      </c>
      <c r="AI368" s="72">
        <v>0</v>
      </c>
      <c r="AJ368" s="72">
        <v>4</v>
      </c>
      <c r="AK368" s="72">
        <v>4</v>
      </c>
      <c r="AL368" s="72">
        <v>4</v>
      </c>
      <c r="AM368" s="72">
        <v>4</v>
      </c>
      <c r="AN368" s="72">
        <v>4</v>
      </c>
      <c r="AO368" s="72">
        <v>4</v>
      </c>
      <c r="AP368" s="72">
        <v>4</v>
      </c>
      <c r="AQ368" s="72">
        <v>0</v>
      </c>
      <c r="AR368" s="72">
        <v>4</v>
      </c>
      <c r="AS368" s="72">
        <v>4</v>
      </c>
      <c r="AT368" s="74">
        <v>4</v>
      </c>
      <c r="AU368" s="72">
        <v>0</v>
      </c>
    </row>
    <row r="369" spans="1:47" s="18" customFormat="1" x14ac:dyDescent="0.2">
      <c r="A369" s="72" t="s">
        <v>395</v>
      </c>
      <c r="B369" s="72" t="s">
        <v>292</v>
      </c>
      <c r="C369" s="72" t="s">
        <v>327</v>
      </c>
      <c r="D369" s="72"/>
      <c r="E369" s="72"/>
      <c r="F369" s="72">
        <v>4</v>
      </c>
      <c r="G369" s="72">
        <v>4</v>
      </c>
      <c r="H369" s="72">
        <v>4</v>
      </c>
      <c r="I369" s="72">
        <v>0</v>
      </c>
      <c r="J369" s="72">
        <v>4</v>
      </c>
      <c r="K369" s="72">
        <v>4</v>
      </c>
      <c r="L369" s="72">
        <v>4</v>
      </c>
      <c r="M369" s="74">
        <v>4</v>
      </c>
      <c r="N369" s="72">
        <v>0</v>
      </c>
      <c r="O369" s="72">
        <v>4</v>
      </c>
      <c r="P369" s="74">
        <v>4</v>
      </c>
      <c r="Q369" s="72">
        <v>4</v>
      </c>
      <c r="R369" s="72">
        <v>4</v>
      </c>
      <c r="S369" s="72">
        <v>4</v>
      </c>
      <c r="T369" s="72">
        <v>0</v>
      </c>
      <c r="U369" s="72">
        <v>0</v>
      </c>
      <c r="V369" s="72">
        <v>4</v>
      </c>
      <c r="W369" s="74">
        <v>4</v>
      </c>
      <c r="X369" s="72">
        <v>4</v>
      </c>
      <c r="Y369" s="72">
        <v>4</v>
      </c>
      <c r="Z369" s="72">
        <v>4</v>
      </c>
      <c r="AA369" s="72">
        <v>4</v>
      </c>
      <c r="AB369" s="72">
        <v>0</v>
      </c>
      <c r="AC369" s="72">
        <v>4</v>
      </c>
      <c r="AD369" s="72">
        <v>4</v>
      </c>
      <c r="AE369" s="72">
        <v>4</v>
      </c>
      <c r="AF369" s="72">
        <v>4</v>
      </c>
      <c r="AG369" s="72">
        <v>4</v>
      </c>
      <c r="AH369" s="72">
        <v>4</v>
      </c>
      <c r="AI369" s="72">
        <v>0</v>
      </c>
      <c r="AJ369" s="72">
        <v>4</v>
      </c>
      <c r="AK369" s="72">
        <v>4</v>
      </c>
      <c r="AL369" s="72">
        <v>4</v>
      </c>
      <c r="AM369" s="72">
        <v>4</v>
      </c>
      <c r="AN369" s="72">
        <v>4</v>
      </c>
      <c r="AO369" s="72">
        <v>4</v>
      </c>
      <c r="AP369" s="72">
        <v>4</v>
      </c>
      <c r="AQ369" s="72">
        <v>0</v>
      </c>
      <c r="AR369" s="72">
        <v>4</v>
      </c>
      <c r="AS369" s="72">
        <v>4</v>
      </c>
      <c r="AT369" s="74">
        <v>4</v>
      </c>
      <c r="AU369" s="72">
        <v>0</v>
      </c>
    </row>
    <row r="370" spans="1:47" s="18" customFormat="1" x14ac:dyDescent="0.2">
      <c r="A370" s="72" t="s">
        <v>396</v>
      </c>
      <c r="B370" s="72" t="s">
        <v>292</v>
      </c>
      <c r="C370" s="72" t="s">
        <v>300</v>
      </c>
      <c r="D370" s="72"/>
      <c r="E370" s="72"/>
      <c r="F370" s="72">
        <v>4</v>
      </c>
      <c r="G370" s="72">
        <v>4</v>
      </c>
      <c r="H370" s="72">
        <v>4</v>
      </c>
      <c r="I370" s="72">
        <v>0</v>
      </c>
      <c r="J370" s="72">
        <v>4</v>
      </c>
      <c r="K370" s="72">
        <v>4</v>
      </c>
      <c r="L370" s="72">
        <v>4</v>
      </c>
      <c r="M370" s="74">
        <v>4</v>
      </c>
      <c r="N370" s="72">
        <v>0</v>
      </c>
      <c r="O370" s="72">
        <v>4</v>
      </c>
      <c r="P370" s="74">
        <v>4</v>
      </c>
      <c r="Q370" s="72">
        <v>4</v>
      </c>
      <c r="R370" s="72">
        <v>4</v>
      </c>
      <c r="S370" s="72">
        <v>4</v>
      </c>
      <c r="T370" s="72">
        <v>0</v>
      </c>
      <c r="U370" s="72">
        <v>0</v>
      </c>
      <c r="V370" s="72">
        <v>4</v>
      </c>
      <c r="W370" s="74">
        <v>4</v>
      </c>
      <c r="X370" s="72">
        <v>4</v>
      </c>
      <c r="Y370" s="72">
        <v>4</v>
      </c>
      <c r="Z370" s="72">
        <v>4</v>
      </c>
      <c r="AA370" s="72">
        <v>4</v>
      </c>
      <c r="AB370" s="72">
        <v>0</v>
      </c>
      <c r="AC370" s="72">
        <v>4</v>
      </c>
      <c r="AD370" s="72">
        <v>4</v>
      </c>
      <c r="AE370" s="72">
        <v>4</v>
      </c>
      <c r="AF370" s="72">
        <v>4</v>
      </c>
      <c r="AG370" s="72">
        <v>4</v>
      </c>
      <c r="AH370" s="72">
        <v>4</v>
      </c>
      <c r="AI370" s="72">
        <v>0</v>
      </c>
      <c r="AJ370" s="72">
        <v>4</v>
      </c>
      <c r="AK370" s="72">
        <v>4</v>
      </c>
      <c r="AL370" s="72">
        <v>4</v>
      </c>
      <c r="AM370" s="72">
        <v>4</v>
      </c>
      <c r="AN370" s="72">
        <v>4</v>
      </c>
      <c r="AO370" s="72">
        <v>4</v>
      </c>
      <c r="AP370" s="72">
        <v>4</v>
      </c>
      <c r="AQ370" s="72">
        <v>0</v>
      </c>
      <c r="AR370" s="72">
        <v>4</v>
      </c>
      <c r="AS370" s="72">
        <v>4</v>
      </c>
      <c r="AT370" s="74">
        <v>4</v>
      </c>
      <c r="AU370" s="72">
        <v>0</v>
      </c>
    </row>
    <row r="371" spans="1:47" s="18" customFormat="1" x14ac:dyDescent="0.2">
      <c r="A371" s="72" t="s">
        <v>437</v>
      </c>
      <c r="B371" s="72" t="s">
        <v>287</v>
      </c>
      <c r="C371" s="72" t="s">
        <v>328</v>
      </c>
      <c r="D371" s="72"/>
      <c r="E371" s="72"/>
      <c r="F371" s="72">
        <v>4</v>
      </c>
      <c r="G371" s="72">
        <v>4</v>
      </c>
      <c r="H371" s="72">
        <v>4</v>
      </c>
      <c r="I371" s="72">
        <v>4</v>
      </c>
      <c r="J371" s="72">
        <v>4</v>
      </c>
      <c r="K371" s="72">
        <v>4</v>
      </c>
      <c r="L371" s="72">
        <v>4</v>
      </c>
      <c r="M371" s="74">
        <v>4</v>
      </c>
      <c r="N371" s="72">
        <v>0</v>
      </c>
      <c r="O371" s="72">
        <v>4</v>
      </c>
      <c r="P371" s="74">
        <v>4</v>
      </c>
      <c r="Q371" s="72">
        <v>4</v>
      </c>
      <c r="R371" s="72">
        <v>4</v>
      </c>
      <c r="S371" s="72">
        <v>4</v>
      </c>
      <c r="T371" s="72">
        <v>4</v>
      </c>
      <c r="U371" s="72">
        <v>4</v>
      </c>
      <c r="V371" s="72">
        <v>4</v>
      </c>
      <c r="W371" s="74">
        <v>4</v>
      </c>
      <c r="X371" s="72">
        <v>4</v>
      </c>
      <c r="Y371" s="72">
        <v>4</v>
      </c>
      <c r="Z371" s="72">
        <v>4</v>
      </c>
      <c r="AA371" s="72">
        <v>4</v>
      </c>
      <c r="AB371" s="72">
        <v>4</v>
      </c>
      <c r="AC371" s="72">
        <v>4</v>
      </c>
      <c r="AD371" s="72">
        <v>4</v>
      </c>
      <c r="AE371" s="72">
        <v>4</v>
      </c>
      <c r="AF371" s="72">
        <v>4</v>
      </c>
      <c r="AG371" s="72">
        <v>4</v>
      </c>
      <c r="AH371" s="72">
        <v>4</v>
      </c>
      <c r="AI371" s="72">
        <v>4</v>
      </c>
      <c r="AJ371" s="72">
        <v>4</v>
      </c>
      <c r="AK371" s="72">
        <v>4</v>
      </c>
      <c r="AL371" s="72">
        <v>4</v>
      </c>
      <c r="AM371" s="72">
        <v>4</v>
      </c>
      <c r="AN371" s="72">
        <v>4</v>
      </c>
      <c r="AO371" s="72">
        <v>4</v>
      </c>
      <c r="AP371" s="72">
        <v>4</v>
      </c>
      <c r="AQ371" s="72">
        <v>4</v>
      </c>
      <c r="AR371" s="72">
        <v>4</v>
      </c>
      <c r="AS371" s="72">
        <v>4</v>
      </c>
      <c r="AT371" s="74">
        <v>4</v>
      </c>
      <c r="AU371" s="72">
        <v>4</v>
      </c>
    </row>
    <row r="372" spans="1:47" s="18" customFormat="1" x14ac:dyDescent="0.2">
      <c r="A372" s="49" t="s">
        <v>193</v>
      </c>
      <c r="B372" s="49" t="s">
        <v>285</v>
      </c>
      <c r="C372" s="49" t="s">
        <v>284</v>
      </c>
      <c r="D372" s="49"/>
      <c r="E372" s="49"/>
      <c r="F372" s="49">
        <v>12</v>
      </c>
      <c r="G372" s="49">
        <v>12</v>
      </c>
      <c r="H372" s="49">
        <v>4</v>
      </c>
      <c r="I372" s="49">
        <v>8</v>
      </c>
      <c r="J372" s="49">
        <v>18</v>
      </c>
      <c r="K372" s="49">
        <v>18</v>
      </c>
      <c r="L372" s="49">
        <v>18</v>
      </c>
      <c r="M372" s="73">
        <v>18</v>
      </c>
      <c r="N372" s="49">
        <v>0</v>
      </c>
      <c r="O372" s="49">
        <v>10</v>
      </c>
      <c r="P372" s="73">
        <v>12</v>
      </c>
      <c r="Q372" s="49">
        <v>10</v>
      </c>
      <c r="R372" s="49">
        <v>18</v>
      </c>
      <c r="S372" s="49">
        <v>18</v>
      </c>
      <c r="T372" s="49">
        <v>10</v>
      </c>
      <c r="U372" s="49">
        <v>10</v>
      </c>
      <c r="V372" s="49">
        <v>18</v>
      </c>
      <c r="W372" s="73">
        <v>18</v>
      </c>
      <c r="X372" s="49">
        <v>18</v>
      </c>
      <c r="Y372" s="49">
        <v>18</v>
      </c>
      <c r="Z372" s="49">
        <v>18</v>
      </c>
      <c r="AA372" s="49">
        <v>18</v>
      </c>
      <c r="AB372" s="49">
        <v>8</v>
      </c>
      <c r="AC372" s="49">
        <v>10</v>
      </c>
      <c r="AD372" s="49">
        <v>18</v>
      </c>
      <c r="AE372" s="49">
        <v>18</v>
      </c>
      <c r="AF372" s="49">
        <v>12</v>
      </c>
      <c r="AG372" s="49">
        <v>18</v>
      </c>
      <c r="AH372" s="49">
        <v>0.5</v>
      </c>
      <c r="AI372" s="49">
        <v>8</v>
      </c>
      <c r="AJ372" s="49">
        <v>10</v>
      </c>
      <c r="AK372" s="49">
        <v>18</v>
      </c>
      <c r="AL372" s="49">
        <v>18</v>
      </c>
      <c r="AM372" s="49">
        <v>12</v>
      </c>
      <c r="AN372" s="49">
        <v>12</v>
      </c>
      <c r="AO372" s="49">
        <v>4</v>
      </c>
      <c r="AP372" s="49">
        <v>10</v>
      </c>
      <c r="AQ372" s="49">
        <v>4</v>
      </c>
      <c r="AR372" s="49">
        <v>18</v>
      </c>
      <c r="AS372" s="49">
        <v>12</v>
      </c>
      <c r="AT372" s="73">
        <v>18</v>
      </c>
      <c r="AU372" s="49">
        <v>4</v>
      </c>
    </row>
    <row r="373" spans="1:47" s="18" customFormat="1" x14ac:dyDescent="0.2">
      <c r="A373" s="72" t="s">
        <v>471</v>
      </c>
      <c r="B373" s="74" t="s">
        <v>257</v>
      </c>
      <c r="C373" s="74" t="s">
        <v>256</v>
      </c>
      <c r="D373" s="72"/>
      <c r="E373" s="72"/>
      <c r="F373" s="72">
        <v>1</v>
      </c>
      <c r="G373" s="72">
        <v>1</v>
      </c>
      <c r="H373" s="72">
        <v>1</v>
      </c>
      <c r="I373" s="72">
        <v>1</v>
      </c>
      <c r="J373" s="72">
        <v>1</v>
      </c>
      <c r="K373" s="72">
        <v>1</v>
      </c>
      <c r="L373" s="72">
        <v>1</v>
      </c>
      <c r="M373" s="74">
        <v>1</v>
      </c>
      <c r="N373" s="72">
        <v>0</v>
      </c>
      <c r="O373" s="72">
        <v>1</v>
      </c>
      <c r="P373" s="74">
        <v>1</v>
      </c>
      <c r="Q373" s="72">
        <v>1</v>
      </c>
      <c r="R373" s="72">
        <v>1</v>
      </c>
      <c r="S373" s="72">
        <v>1</v>
      </c>
      <c r="T373" s="72">
        <v>1</v>
      </c>
      <c r="U373" s="72">
        <v>1</v>
      </c>
      <c r="V373" s="72">
        <v>1</v>
      </c>
      <c r="W373" s="74">
        <v>1</v>
      </c>
      <c r="X373" s="72">
        <v>1</v>
      </c>
      <c r="Y373" s="72">
        <v>1</v>
      </c>
      <c r="Z373" s="72">
        <v>1</v>
      </c>
      <c r="AA373" s="72">
        <v>1</v>
      </c>
      <c r="AB373" s="72">
        <v>1</v>
      </c>
      <c r="AC373" s="72">
        <v>1</v>
      </c>
      <c r="AD373" s="72">
        <v>1</v>
      </c>
      <c r="AE373" s="72">
        <v>1</v>
      </c>
      <c r="AF373" s="72">
        <v>1</v>
      </c>
      <c r="AG373" s="72">
        <v>1</v>
      </c>
      <c r="AH373" s="72">
        <v>0</v>
      </c>
      <c r="AI373" s="72">
        <v>1</v>
      </c>
      <c r="AJ373" s="72">
        <v>1</v>
      </c>
      <c r="AK373" s="72">
        <v>1</v>
      </c>
      <c r="AL373" s="72">
        <v>1</v>
      </c>
      <c r="AM373" s="72">
        <v>1</v>
      </c>
      <c r="AN373" s="72">
        <v>1</v>
      </c>
      <c r="AO373" s="72">
        <v>1</v>
      </c>
      <c r="AP373" s="72">
        <v>1</v>
      </c>
      <c r="AQ373" s="72">
        <v>1</v>
      </c>
      <c r="AR373" s="72">
        <v>1</v>
      </c>
      <c r="AS373" s="72">
        <v>1</v>
      </c>
      <c r="AT373" s="74">
        <v>1</v>
      </c>
      <c r="AU373" s="72">
        <v>1</v>
      </c>
    </row>
    <row r="374" spans="1:47" s="18" customFormat="1" x14ac:dyDescent="0.2">
      <c r="A374" s="72" t="s">
        <v>217</v>
      </c>
      <c r="B374" s="72" t="s">
        <v>287</v>
      </c>
      <c r="C374" s="72" t="s">
        <v>300</v>
      </c>
      <c r="D374" s="72"/>
      <c r="E374" s="72"/>
      <c r="F374" s="72">
        <v>4</v>
      </c>
      <c r="G374" s="72">
        <v>4</v>
      </c>
      <c r="H374" s="72">
        <v>4</v>
      </c>
      <c r="I374" s="72">
        <v>2</v>
      </c>
      <c r="J374" s="72">
        <v>4</v>
      </c>
      <c r="K374" s="72">
        <v>4</v>
      </c>
      <c r="L374" s="72">
        <v>4</v>
      </c>
      <c r="M374" s="74">
        <v>4</v>
      </c>
      <c r="N374" s="72">
        <v>2</v>
      </c>
      <c r="O374" s="72">
        <v>4</v>
      </c>
      <c r="P374" s="74">
        <v>4</v>
      </c>
      <c r="Q374" s="72">
        <v>4</v>
      </c>
      <c r="R374" s="72">
        <v>4</v>
      </c>
      <c r="S374" s="72">
        <v>4</v>
      </c>
      <c r="T374" s="72">
        <v>2</v>
      </c>
      <c r="U374" s="72">
        <v>2</v>
      </c>
      <c r="V374" s="72">
        <v>4</v>
      </c>
      <c r="W374" s="74">
        <v>4</v>
      </c>
      <c r="X374" s="72">
        <v>4</v>
      </c>
      <c r="Y374" s="72">
        <v>2</v>
      </c>
      <c r="Z374" s="72">
        <v>4</v>
      </c>
      <c r="AA374" s="72">
        <v>4</v>
      </c>
      <c r="AB374" s="72">
        <v>2</v>
      </c>
      <c r="AC374" s="72">
        <v>4</v>
      </c>
      <c r="AD374" s="72">
        <v>4</v>
      </c>
      <c r="AE374" s="72">
        <v>4</v>
      </c>
      <c r="AF374" s="72">
        <v>4</v>
      </c>
      <c r="AG374" s="72">
        <v>4</v>
      </c>
      <c r="AH374" s="72">
        <v>4</v>
      </c>
      <c r="AI374" s="72">
        <v>2</v>
      </c>
      <c r="AJ374" s="72">
        <v>2</v>
      </c>
      <c r="AK374" s="72">
        <v>4</v>
      </c>
      <c r="AL374" s="72">
        <v>4</v>
      </c>
      <c r="AM374" s="72">
        <v>4</v>
      </c>
      <c r="AN374" s="72">
        <v>4</v>
      </c>
      <c r="AO374" s="72">
        <v>2</v>
      </c>
      <c r="AP374" s="72">
        <v>2</v>
      </c>
      <c r="AQ374" s="72">
        <v>2</v>
      </c>
      <c r="AR374" s="72">
        <v>4</v>
      </c>
      <c r="AS374" s="72">
        <v>4</v>
      </c>
      <c r="AT374" s="74">
        <v>4</v>
      </c>
      <c r="AU374" s="72">
        <v>2</v>
      </c>
    </row>
    <row r="375" spans="1:47" s="18" customFormat="1" x14ac:dyDescent="0.2">
      <c r="A375" s="72" t="s">
        <v>438</v>
      </c>
      <c r="B375" s="72" t="s">
        <v>287</v>
      </c>
      <c r="C375" s="72" t="s">
        <v>274</v>
      </c>
      <c r="D375" s="72"/>
      <c r="E375" s="72"/>
      <c r="F375" s="72">
        <v>24</v>
      </c>
      <c r="G375" s="72">
        <v>24</v>
      </c>
      <c r="H375" s="72">
        <v>24</v>
      </c>
      <c r="I375" s="72">
        <v>24</v>
      </c>
      <c r="J375" s="72">
        <v>24</v>
      </c>
      <c r="K375" s="72">
        <v>24</v>
      </c>
      <c r="L375" s="72">
        <v>24</v>
      </c>
      <c r="M375" s="74">
        <v>24</v>
      </c>
      <c r="N375" s="72">
        <v>0</v>
      </c>
      <c r="O375" s="72">
        <v>24</v>
      </c>
      <c r="P375" s="74">
        <v>24</v>
      </c>
      <c r="Q375" s="72">
        <v>24</v>
      </c>
      <c r="R375" s="72">
        <v>24</v>
      </c>
      <c r="S375" s="72">
        <v>24</v>
      </c>
      <c r="T375" s="72">
        <v>0</v>
      </c>
      <c r="U375" s="72">
        <v>0</v>
      </c>
      <c r="V375" s="72">
        <v>24</v>
      </c>
      <c r="W375" s="74">
        <v>24</v>
      </c>
      <c r="X375" s="72">
        <v>24</v>
      </c>
      <c r="Y375" s="72">
        <v>24</v>
      </c>
      <c r="Z375" s="72">
        <v>24</v>
      </c>
      <c r="AA375" s="72">
        <v>24</v>
      </c>
      <c r="AB375" s="72">
        <v>24</v>
      </c>
      <c r="AC375" s="72">
        <v>24</v>
      </c>
      <c r="AD375" s="72">
        <v>24</v>
      </c>
      <c r="AE375" s="72">
        <v>24</v>
      </c>
      <c r="AF375" s="72">
        <v>24</v>
      </c>
      <c r="AG375" s="72">
        <v>24</v>
      </c>
      <c r="AH375" s="72">
        <v>12</v>
      </c>
      <c r="AI375" s="72">
        <v>24</v>
      </c>
      <c r="AJ375" s="72">
        <v>0</v>
      </c>
      <c r="AK375" s="72">
        <v>24</v>
      </c>
      <c r="AL375" s="72">
        <v>24</v>
      </c>
      <c r="AM375" s="72">
        <v>24</v>
      </c>
      <c r="AN375" s="72">
        <v>24</v>
      </c>
      <c r="AO375" s="72">
        <v>24</v>
      </c>
      <c r="AP375" s="72">
        <v>0</v>
      </c>
      <c r="AQ375" s="72">
        <v>24</v>
      </c>
      <c r="AR375" s="72">
        <v>24</v>
      </c>
      <c r="AS375" s="72">
        <v>24</v>
      </c>
      <c r="AT375" s="74">
        <v>24</v>
      </c>
      <c r="AU375" s="72">
        <v>24</v>
      </c>
    </row>
    <row r="376" spans="1:47" s="18" customFormat="1" x14ac:dyDescent="0.2">
      <c r="A376" s="50" t="s">
        <v>218</v>
      </c>
      <c r="B376" s="49" t="s">
        <v>291</v>
      </c>
      <c r="C376" s="49"/>
      <c r="D376" s="49"/>
      <c r="E376" s="49"/>
      <c r="F376" s="49">
        <v>10.5</v>
      </c>
      <c r="G376" s="49">
        <v>10.5</v>
      </c>
      <c r="H376" s="49">
        <v>0</v>
      </c>
      <c r="I376" s="49">
        <v>0</v>
      </c>
      <c r="J376" s="49">
        <v>18</v>
      </c>
      <c r="K376" s="49">
        <v>10.5</v>
      </c>
      <c r="L376" s="49">
        <v>18</v>
      </c>
      <c r="M376" s="73">
        <v>18</v>
      </c>
      <c r="N376" s="49">
        <v>0</v>
      </c>
      <c r="O376" s="49">
        <v>10.5</v>
      </c>
      <c r="P376" s="73">
        <v>10.5</v>
      </c>
      <c r="Q376" s="49">
        <v>10.5</v>
      </c>
      <c r="R376" s="49">
        <v>10.5</v>
      </c>
      <c r="S376" s="49">
        <v>18</v>
      </c>
      <c r="T376" s="49">
        <v>10.5</v>
      </c>
      <c r="U376" s="49">
        <v>10.5</v>
      </c>
      <c r="V376" s="49">
        <v>18</v>
      </c>
      <c r="W376" s="73">
        <v>10.5</v>
      </c>
      <c r="X376" s="49">
        <v>18</v>
      </c>
      <c r="Y376" s="49">
        <v>18</v>
      </c>
      <c r="Z376" s="49">
        <v>10.5</v>
      </c>
      <c r="AA376" s="49">
        <v>10.5</v>
      </c>
      <c r="AB376" s="49">
        <v>0</v>
      </c>
      <c r="AC376" s="49">
        <v>18</v>
      </c>
      <c r="AD376" s="49">
        <v>10.5</v>
      </c>
      <c r="AE376" s="49">
        <v>10.5</v>
      </c>
      <c r="AF376" s="49">
        <v>10.5</v>
      </c>
      <c r="AG376" s="49">
        <v>10.5</v>
      </c>
      <c r="AH376" s="49">
        <v>10.5</v>
      </c>
      <c r="AI376" s="49">
        <v>0</v>
      </c>
      <c r="AJ376" s="49">
        <v>10.5</v>
      </c>
      <c r="AK376" s="49">
        <v>10.5</v>
      </c>
      <c r="AL376" s="49">
        <v>10.5</v>
      </c>
      <c r="AM376" s="49">
        <v>10.5</v>
      </c>
      <c r="AN376" s="49">
        <v>10.5</v>
      </c>
      <c r="AO376" s="49">
        <v>0</v>
      </c>
      <c r="AP376" s="49">
        <v>10.5</v>
      </c>
      <c r="AQ376" s="49">
        <v>0</v>
      </c>
      <c r="AR376" s="49">
        <v>10.5</v>
      </c>
      <c r="AS376" s="49">
        <v>10.5</v>
      </c>
      <c r="AT376" s="73">
        <v>10.5</v>
      </c>
      <c r="AU376" s="49">
        <v>0</v>
      </c>
    </row>
    <row r="377" spans="1:47" s="18" customFormat="1" x14ac:dyDescent="0.2">
      <c r="A377" s="72" t="s">
        <v>439</v>
      </c>
      <c r="B377" s="72" t="s">
        <v>285</v>
      </c>
      <c r="C377" s="72" t="s">
        <v>254</v>
      </c>
      <c r="D377" s="72"/>
      <c r="E377" s="72"/>
      <c r="F377" s="72">
        <v>10</v>
      </c>
      <c r="G377" s="72">
        <v>18</v>
      </c>
      <c r="H377" s="72">
        <v>18</v>
      </c>
      <c r="I377" s="72">
        <v>8</v>
      </c>
      <c r="J377" s="72">
        <v>18</v>
      </c>
      <c r="K377" s="72">
        <v>10</v>
      </c>
      <c r="L377" s="72">
        <v>18</v>
      </c>
      <c r="M377" s="74">
        <v>18</v>
      </c>
      <c r="N377" s="72">
        <v>0</v>
      </c>
      <c r="O377" s="72">
        <v>18</v>
      </c>
      <c r="P377" s="74">
        <v>10</v>
      </c>
      <c r="Q377" s="72">
        <v>10</v>
      </c>
      <c r="R377" s="72">
        <v>10</v>
      </c>
      <c r="S377" s="72">
        <v>10</v>
      </c>
      <c r="T377" s="72">
        <v>10</v>
      </c>
      <c r="U377" s="72">
        <v>10</v>
      </c>
      <c r="V377" s="72">
        <v>18</v>
      </c>
      <c r="W377" s="74">
        <v>10</v>
      </c>
      <c r="X377" s="72">
        <v>18</v>
      </c>
      <c r="Y377" s="72">
        <v>18</v>
      </c>
      <c r="Z377" s="72">
        <v>18</v>
      </c>
      <c r="AA377" s="72">
        <v>18</v>
      </c>
      <c r="AB377" s="72">
        <v>8</v>
      </c>
      <c r="AC377" s="72">
        <v>18</v>
      </c>
      <c r="AD377" s="72">
        <v>18</v>
      </c>
      <c r="AE377" s="72">
        <v>18</v>
      </c>
      <c r="AF377" s="72">
        <v>10</v>
      </c>
      <c r="AG377" s="72">
        <v>18</v>
      </c>
      <c r="AH377" s="72">
        <v>0</v>
      </c>
      <c r="AI377" s="72">
        <v>8</v>
      </c>
      <c r="AJ377" s="72">
        <v>10</v>
      </c>
      <c r="AK377" s="72">
        <v>10</v>
      </c>
      <c r="AL377" s="72">
        <v>10</v>
      </c>
      <c r="AM377" s="72">
        <v>10</v>
      </c>
      <c r="AN377" s="72">
        <v>18</v>
      </c>
      <c r="AO377" s="72">
        <v>18</v>
      </c>
      <c r="AP377" s="72">
        <v>18</v>
      </c>
      <c r="AQ377" s="72">
        <v>4</v>
      </c>
      <c r="AR377" s="72">
        <v>18</v>
      </c>
      <c r="AS377" s="72">
        <v>18</v>
      </c>
      <c r="AT377" s="74">
        <v>18</v>
      </c>
      <c r="AU377" s="72">
        <v>4</v>
      </c>
    </row>
    <row r="378" spans="1:47" s="18" customFormat="1" x14ac:dyDescent="0.2">
      <c r="A378" s="72" t="s">
        <v>440</v>
      </c>
      <c r="B378" s="72" t="s">
        <v>276</v>
      </c>
      <c r="C378" s="72" t="s">
        <v>244</v>
      </c>
      <c r="D378" s="72" t="s">
        <v>291</v>
      </c>
      <c r="E378" s="72"/>
      <c r="F378" s="72">
        <v>24</v>
      </c>
      <c r="G378" s="72">
        <v>24</v>
      </c>
      <c r="H378" s="72">
        <v>12</v>
      </c>
      <c r="I378" s="72">
        <v>24</v>
      </c>
      <c r="J378" s="72">
        <v>26</v>
      </c>
      <c r="K378" s="72">
        <v>26</v>
      </c>
      <c r="L378" s="72">
        <v>26</v>
      </c>
      <c r="M378" s="74">
        <v>26</v>
      </c>
      <c r="N378" s="72">
        <v>0</v>
      </c>
      <c r="O378" s="72">
        <v>24</v>
      </c>
      <c r="P378" s="74">
        <v>24</v>
      </c>
      <c r="Q378" s="72">
        <v>24</v>
      </c>
      <c r="R378" s="72">
        <v>26</v>
      </c>
      <c r="S378" s="72">
        <v>26</v>
      </c>
      <c r="T378" s="72">
        <v>12</v>
      </c>
      <c r="U378" s="72">
        <v>12</v>
      </c>
      <c r="V378" s="72">
        <v>26</v>
      </c>
      <c r="W378" s="74">
        <v>26</v>
      </c>
      <c r="X378" s="72">
        <v>26</v>
      </c>
      <c r="Y378" s="72">
        <v>26</v>
      </c>
      <c r="Z378" s="72">
        <v>26</v>
      </c>
      <c r="AA378" s="72">
        <v>26</v>
      </c>
      <c r="AB378" s="72">
        <v>24</v>
      </c>
      <c r="AC378" s="72">
        <v>24</v>
      </c>
      <c r="AD378" s="72">
        <v>26</v>
      </c>
      <c r="AE378" s="72">
        <v>26</v>
      </c>
      <c r="AF378" s="72">
        <v>24</v>
      </c>
      <c r="AG378" s="72">
        <v>26</v>
      </c>
      <c r="AH378" s="72">
        <v>0</v>
      </c>
      <c r="AI378" s="72">
        <v>4</v>
      </c>
      <c r="AJ378" s="72">
        <v>12</v>
      </c>
      <c r="AK378" s="72">
        <v>26</v>
      </c>
      <c r="AL378" s="72">
        <v>24</v>
      </c>
      <c r="AM378" s="72">
        <v>24</v>
      </c>
      <c r="AN378" s="72">
        <v>24</v>
      </c>
      <c r="AO378" s="72">
        <v>4</v>
      </c>
      <c r="AP378" s="72">
        <v>12</v>
      </c>
      <c r="AQ378" s="72">
        <v>4</v>
      </c>
      <c r="AR378" s="72">
        <v>26</v>
      </c>
      <c r="AS378" s="72">
        <v>24</v>
      </c>
      <c r="AT378" s="74">
        <v>26</v>
      </c>
      <c r="AU378" s="72">
        <v>4</v>
      </c>
    </row>
    <row r="379" spans="1:47" s="18" customFormat="1" x14ac:dyDescent="0.2">
      <c r="A379" s="50" t="s">
        <v>441</v>
      </c>
      <c r="B379" s="49" t="s">
        <v>276</v>
      </c>
      <c r="C379" s="49"/>
      <c r="D379" s="49"/>
      <c r="E379" s="49"/>
      <c r="F379" s="49">
        <v>24</v>
      </c>
      <c r="G379" s="49">
        <v>24</v>
      </c>
      <c r="H379" s="49">
        <v>4</v>
      </c>
      <c r="I379" s="49">
        <v>24</v>
      </c>
      <c r="J379" s="49">
        <v>24</v>
      </c>
      <c r="K379" s="49">
        <v>24</v>
      </c>
      <c r="L379" s="49">
        <v>24</v>
      </c>
      <c r="M379" s="73">
        <v>24</v>
      </c>
      <c r="N379" s="49">
        <v>0</v>
      </c>
      <c r="O379" s="49">
        <v>24</v>
      </c>
      <c r="P379" s="73">
        <v>24</v>
      </c>
      <c r="Q379" s="49">
        <v>24</v>
      </c>
      <c r="R379" s="49">
        <v>24</v>
      </c>
      <c r="S379" s="49">
        <v>24</v>
      </c>
      <c r="T379" s="49">
        <v>12</v>
      </c>
      <c r="U379" s="49">
        <v>12</v>
      </c>
      <c r="V379" s="49">
        <v>24</v>
      </c>
      <c r="W379" s="73">
        <v>24</v>
      </c>
      <c r="X379" s="49">
        <v>24</v>
      </c>
      <c r="Y379" s="49">
        <v>24</v>
      </c>
      <c r="Z379" s="49">
        <v>24</v>
      </c>
      <c r="AA379" s="49">
        <v>24</v>
      </c>
      <c r="AB379" s="49">
        <v>24</v>
      </c>
      <c r="AC379" s="49">
        <v>24</v>
      </c>
      <c r="AD379" s="49">
        <v>24</v>
      </c>
      <c r="AE379" s="49">
        <v>24</v>
      </c>
      <c r="AF379" s="49">
        <v>24</v>
      </c>
      <c r="AG379" s="49">
        <v>24</v>
      </c>
      <c r="AH379" s="49">
        <v>12</v>
      </c>
      <c r="AI379" s="49">
        <v>4</v>
      </c>
      <c r="AJ379" s="49">
        <v>12</v>
      </c>
      <c r="AK379" s="49">
        <v>24</v>
      </c>
      <c r="AL379" s="49">
        <v>24</v>
      </c>
      <c r="AM379" s="49">
        <v>24</v>
      </c>
      <c r="AN379" s="49">
        <v>24</v>
      </c>
      <c r="AO379" s="49">
        <v>4</v>
      </c>
      <c r="AP379" s="49">
        <v>12</v>
      </c>
      <c r="AQ379" s="49">
        <v>4</v>
      </c>
      <c r="AR379" s="49">
        <v>24</v>
      </c>
      <c r="AS379" s="49">
        <v>24</v>
      </c>
      <c r="AT379" s="73">
        <v>24</v>
      </c>
      <c r="AU379" s="49">
        <v>4</v>
      </c>
    </row>
    <row r="380" spans="1:47" s="18" customFormat="1" x14ac:dyDescent="0.2">
      <c r="A380" s="50" t="s">
        <v>240</v>
      </c>
      <c r="B380" s="49" t="s">
        <v>254</v>
      </c>
      <c r="C380" s="75" t="s">
        <v>253</v>
      </c>
      <c r="D380" s="49"/>
      <c r="E380" s="49"/>
      <c r="F380" s="49">
        <v>9</v>
      </c>
      <c r="G380" s="49">
        <v>9</v>
      </c>
      <c r="H380" s="49">
        <v>3</v>
      </c>
      <c r="I380" s="49">
        <v>3</v>
      </c>
      <c r="J380" s="49">
        <v>30</v>
      </c>
      <c r="K380" s="49">
        <v>18</v>
      </c>
      <c r="L380" s="49">
        <v>18</v>
      </c>
      <c r="M380" s="73">
        <v>18</v>
      </c>
      <c r="N380" s="49">
        <v>9</v>
      </c>
      <c r="O380" s="49">
        <v>9</v>
      </c>
      <c r="P380" s="73">
        <v>9</v>
      </c>
      <c r="Q380" s="49">
        <v>9</v>
      </c>
      <c r="R380" s="49">
        <v>18</v>
      </c>
      <c r="S380" s="49">
        <v>18</v>
      </c>
      <c r="T380" s="49">
        <v>9</v>
      </c>
      <c r="U380" s="49">
        <v>9</v>
      </c>
      <c r="V380" s="49">
        <v>18</v>
      </c>
      <c r="W380" s="73">
        <v>18</v>
      </c>
      <c r="X380" s="49">
        <v>18</v>
      </c>
      <c r="Y380" s="49">
        <v>30</v>
      </c>
      <c r="Z380" s="49">
        <v>18</v>
      </c>
      <c r="AA380" s="49">
        <v>18</v>
      </c>
      <c r="AB380" s="49">
        <v>3</v>
      </c>
      <c r="AC380" s="49">
        <v>9</v>
      </c>
      <c r="AD380" s="49">
        <v>18</v>
      </c>
      <c r="AE380" s="49">
        <v>18</v>
      </c>
      <c r="AF380" s="49">
        <v>9</v>
      </c>
      <c r="AG380" s="49">
        <v>30</v>
      </c>
      <c r="AH380" s="49">
        <v>0</v>
      </c>
      <c r="AI380" s="49">
        <v>3</v>
      </c>
      <c r="AJ380" s="49">
        <v>9</v>
      </c>
      <c r="AK380" s="49">
        <v>18</v>
      </c>
      <c r="AL380" s="49">
        <v>9</v>
      </c>
      <c r="AM380" s="49">
        <v>9</v>
      </c>
      <c r="AN380" s="49">
        <v>9</v>
      </c>
      <c r="AO380" s="49">
        <v>3</v>
      </c>
      <c r="AP380" s="49">
        <v>9</v>
      </c>
      <c r="AQ380" s="49">
        <v>3</v>
      </c>
      <c r="AR380" s="49">
        <v>18</v>
      </c>
      <c r="AS380" s="49">
        <v>9</v>
      </c>
      <c r="AT380" s="73">
        <v>18</v>
      </c>
      <c r="AU380" s="49">
        <v>3</v>
      </c>
    </row>
    <row r="381" spans="1:47" s="18" customFormat="1" x14ac:dyDescent="0.2">
      <c r="A381" s="72" t="s">
        <v>265</v>
      </c>
      <c r="B381" s="72" t="s">
        <v>254</v>
      </c>
      <c r="C381" s="72" t="s">
        <v>253</v>
      </c>
      <c r="D381" s="72"/>
      <c r="E381" s="72"/>
      <c r="F381" s="72">
        <v>9</v>
      </c>
      <c r="G381" s="72">
        <v>9</v>
      </c>
      <c r="H381" s="72">
        <v>3</v>
      </c>
      <c r="I381" s="72">
        <v>3</v>
      </c>
      <c r="J381" s="72">
        <v>30</v>
      </c>
      <c r="K381" s="72">
        <v>18</v>
      </c>
      <c r="L381" s="72">
        <v>18</v>
      </c>
      <c r="M381" s="74">
        <v>18</v>
      </c>
      <c r="N381" s="72">
        <v>9</v>
      </c>
      <c r="O381" s="72">
        <v>9</v>
      </c>
      <c r="P381" s="74">
        <v>9</v>
      </c>
      <c r="Q381" s="72">
        <v>9</v>
      </c>
      <c r="R381" s="72">
        <v>18</v>
      </c>
      <c r="S381" s="72">
        <v>18</v>
      </c>
      <c r="T381" s="72">
        <v>15</v>
      </c>
      <c r="U381" s="72">
        <v>15</v>
      </c>
      <c r="V381" s="72">
        <v>18</v>
      </c>
      <c r="W381" s="74">
        <v>18</v>
      </c>
      <c r="X381" s="72">
        <v>18</v>
      </c>
      <c r="Y381" s="72">
        <v>30</v>
      </c>
      <c r="Z381" s="72">
        <v>18</v>
      </c>
      <c r="AA381" s="72">
        <v>18</v>
      </c>
      <c r="AB381" s="72">
        <v>3</v>
      </c>
      <c r="AC381" s="72">
        <v>9</v>
      </c>
      <c r="AD381" s="72">
        <v>18</v>
      </c>
      <c r="AE381" s="72">
        <v>18</v>
      </c>
      <c r="AF381" s="72">
        <v>9</v>
      </c>
      <c r="AG381" s="72">
        <v>30</v>
      </c>
      <c r="AH381" s="72">
        <v>0</v>
      </c>
      <c r="AI381" s="72">
        <v>3</v>
      </c>
      <c r="AJ381" s="72">
        <v>15</v>
      </c>
      <c r="AK381" s="72">
        <v>18</v>
      </c>
      <c r="AL381" s="72">
        <v>9</v>
      </c>
      <c r="AM381" s="72">
        <v>9</v>
      </c>
      <c r="AN381" s="72">
        <v>9</v>
      </c>
      <c r="AO381" s="72">
        <v>3</v>
      </c>
      <c r="AP381" s="72">
        <v>15</v>
      </c>
      <c r="AQ381" s="72">
        <v>3</v>
      </c>
      <c r="AR381" s="72">
        <v>18</v>
      </c>
      <c r="AS381" s="72">
        <v>9</v>
      </c>
      <c r="AT381" s="74">
        <v>18</v>
      </c>
      <c r="AU381" s="72">
        <v>3</v>
      </c>
    </row>
    <row r="382" spans="1:47" s="18" customFormat="1" x14ac:dyDescent="0.2">
      <c r="A382" s="71" t="s">
        <v>472</v>
      </c>
      <c r="B382" s="72" t="s">
        <v>258</v>
      </c>
      <c r="C382" s="72"/>
      <c r="D382" s="72"/>
      <c r="E382" s="72"/>
      <c r="F382" s="72">
        <v>3</v>
      </c>
      <c r="G382" s="72">
        <v>3</v>
      </c>
      <c r="H382" s="72">
        <v>0</v>
      </c>
      <c r="I382" s="72">
        <v>0</v>
      </c>
      <c r="J382" s="72">
        <v>0</v>
      </c>
      <c r="K382" s="72">
        <v>0</v>
      </c>
      <c r="L382" s="72">
        <v>0</v>
      </c>
      <c r="M382" s="74">
        <v>0</v>
      </c>
      <c r="N382" s="72">
        <v>0</v>
      </c>
      <c r="O382" s="72">
        <v>0</v>
      </c>
      <c r="P382" s="74">
        <v>3</v>
      </c>
      <c r="Q382" s="72">
        <v>0</v>
      </c>
      <c r="R382" s="72">
        <v>0</v>
      </c>
      <c r="S382" s="72">
        <v>0</v>
      </c>
      <c r="T382" s="72">
        <v>0</v>
      </c>
      <c r="U382" s="72">
        <v>0</v>
      </c>
      <c r="V382" s="72">
        <v>0</v>
      </c>
      <c r="W382" s="74">
        <v>0</v>
      </c>
      <c r="X382" s="72">
        <v>0</v>
      </c>
      <c r="Y382" s="72">
        <v>0</v>
      </c>
      <c r="Z382" s="72">
        <v>0</v>
      </c>
      <c r="AA382" s="72">
        <v>0</v>
      </c>
      <c r="AB382" s="72">
        <v>0</v>
      </c>
      <c r="AC382" s="72">
        <v>0</v>
      </c>
      <c r="AD382" s="72">
        <v>0</v>
      </c>
      <c r="AE382" s="72">
        <v>0</v>
      </c>
      <c r="AF382" s="72">
        <v>3</v>
      </c>
      <c r="AG382" s="72">
        <v>0</v>
      </c>
      <c r="AH382" s="72">
        <v>0</v>
      </c>
      <c r="AI382" s="72">
        <v>0</v>
      </c>
      <c r="AJ382" s="72">
        <v>0</v>
      </c>
      <c r="AK382" s="72">
        <v>0</v>
      </c>
      <c r="AL382" s="72">
        <v>0</v>
      </c>
      <c r="AM382" s="72">
        <v>3</v>
      </c>
      <c r="AN382" s="72">
        <v>3</v>
      </c>
      <c r="AO382" s="72">
        <v>0</v>
      </c>
      <c r="AP382" s="72">
        <v>0</v>
      </c>
      <c r="AQ382" s="72">
        <v>0</v>
      </c>
      <c r="AR382" s="72">
        <v>0</v>
      </c>
      <c r="AS382" s="72">
        <v>3</v>
      </c>
      <c r="AT382" s="74">
        <v>0</v>
      </c>
      <c r="AU382" s="72">
        <v>0</v>
      </c>
    </row>
    <row r="383" spans="1:47" s="18" customFormat="1" x14ac:dyDescent="0.2">
      <c r="A383" s="71" t="s">
        <v>219</v>
      </c>
      <c r="B383" s="72" t="s">
        <v>301</v>
      </c>
      <c r="C383" s="72"/>
      <c r="D383" s="72"/>
      <c r="E383" s="72"/>
      <c r="F383" s="72">
        <v>34</v>
      </c>
      <c r="G383" s="72">
        <v>34</v>
      </c>
      <c r="H383" s="72">
        <v>4</v>
      </c>
      <c r="I383" s="72">
        <v>16</v>
      </c>
      <c r="J383" s="72">
        <v>34</v>
      </c>
      <c r="K383" s="72">
        <v>34</v>
      </c>
      <c r="L383" s="72">
        <v>34</v>
      </c>
      <c r="M383" s="74">
        <v>34</v>
      </c>
      <c r="N383" s="72">
        <v>24</v>
      </c>
      <c r="O383" s="72">
        <v>34</v>
      </c>
      <c r="P383" s="74">
        <v>34</v>
      </c>
      <c r="Q383" s="72">
        <v>34</v>
      </c>
      <c r="R383" s="72">
        <v>34</v>
      </c>
      <c r="S383" s="72">
        <v>22</v>
      </c>
      <c r="T383" s="72">
        <v>24</v>
      </c>
      <c r="U383" s="72">
        <v>24</v>
      </c>
      <c r="V383" s="72">
        <v>34</v>
      </c>
      <c r="W383" s="74">
        <v>34</v>
      </c>
      <c r="X383" s="72">
        <v>34</v>
      </c>
      <c r="Y383" s="72">
        <v>24</v>
      </c>
      <c r="Z383" s="72">
        <v>34</v>
      </c>
      <c r="AA383" s="72">
        <v>34</v>
      </c>
      <c r="AB383" s="72">
        <v>10</v>
      </c>
      <c r="AC383" s="72">
        <v>34</v>
      </c>
      <c r="AD383" s="72">
        <v>34</v>
      </c>
      <c r="AE383" s="72">
        <v>34</v>
      </c>
      <c r="AF383" s="72">
        <v>34</v>
      </c>
      <c r="AG383" s="72">
        <v>22</v>
      </c>
      <c r="AH383" s="72">
        <v>24</v>
      </c>
      <c r="AI383" s="72">
        <v>4</v>
      </c>
      <c r="AJ383" s="72">
        <v>24</v>
      </c>
      <c r="AK383" s="72">
        <v>34</v>
      </c>
      <c r="AL383" s="72">
        <v>22</v>
      </c>
      <c r="AM383" s="72">
        <v>34</v>
      </c>
      <c r="AN383" s="72">
        <v>34</v>
      </c>
      <c r="AO383" s="72">
        <v>4</v>
      </c>
      <c r="AP383" s="72">
        <v>12</v>
      </c>
      <c r="AQ383" s="72">
        <v>4</v>
      </c>
      <c r="AR383" s="72">
        <v>34</v>
      </c>
      <c r="AS383" s="72">
        <v>34</v>
      </c>
      <c r="AT383" s="74">
        <v>34</v>
      </c>
      <c r="AU383" s="72">
        <v>4</v>
      </c>
    </row>
    <row r="384" spans="1:47" s="18" customFormat="1" x14ac:dyDescent="0.2">
      <c r="A384" s="71" t="s">
        <v>486</v>
      </c>
      <c r="B384" s="72" t="s">
        <v>326</v>
      </c>
      <c r="C384" s="72"/>
      <c r="D384" s="72"/>
      <c r="E384" s="72"/>
      <c r="F384" s="72">
        <v>0</v>
      </c>
      <c r="G384" s="72">
        <v>0</v>
      </c>
      <c r="H384" s="72">
        <v>0</v>
      </c>
      <c r="I384" s="72">
        <v>0</v>
      </c>
      <c r="J384" s="72">
        <v>0</v>
      </c>
      <c r="K384" s="72">
        <v>0</v>
      </c>
      <c r="L384" s="72">
        <v>0</v>
      </c>
      <c r="M384" s="74">
        <v>0</v>
      </c>
      <c r="N384" s="72">
        <v>0</v>
      </c>
      <c r="O384" s="72">
        <v>0</v>
      </c>
      <c r="P384" s="74">
        <v>0</v>
      </c>
      <c r="Q384" s="72">
        <v>0</v>
      </c>
      <c r="R384" s="72">
        <v>0</v>
      </c>
      <c r="S384" s="72">
        <v>0</v>
      </c>
      <c r="T384" s="72">
        <v>0</v>
      </c>
      <c r="U384" s="72">
        <v>0</v>
      </c>
      <c r="V384" s="72">
        <v>0</v>
      </c>
      <c r="W384" s="74">
        <v>0</v>
      </c>
      <c r="X384" s="72">
        <v>0</v>
      </c>
      <c r="Y384" s="72">
        <v>0</v>
      </c>
      <c r="Z384" s="72">
        <v>0</v>
      </c>
      <c r="AA384" s="72">
        <v>0</v>
      </c>
      <c r="AB384" s="72">
        <v>0</v>
      </c>
      <c r="AC384" s="72">
        <v>0</v>
      </c>
      <c r="AD384" s="72">
        <v>0</v>
      </c>
      <c r="AE384" s="72">
        <v>0</v>
      </c>
      <c r="AF384" s="72">
        <v>0</v>
      </c>
      <c r="AG384" s="72">
        <v>0</v>
      </c>
      <c r="AH384" s="72">
        <v>0</v>
      </c>
      <c r="AI384" s="72">
        <v>0</v>
      </c>
      <c r="AJ384" s="72">
        <v>0</v>
      </c>
      <c r="AK384" s="72">
        <v>0</v>
      </c>
      <c r="AL384" s="72">
        <v>0</v>
      </c>
      <c r="AM384" s="72">
        <v>0</v>
      </c>
      <c r="AN384" s="72">
        <v>0</v>
      </c>
      <c r="AO384" s="72">
        <v>0</v>
      </c>
      <c r="AP384" s="72">
        <v>0</v>
      </c>
      <c r="AQ384" s="72">
        <v>0</v>
      </c>
      <c r="AR384" s="72">
        <v>0</v>
      </c>
      <c r="AS384" s="72">
        <v>0</v>
      </c>
      <c r="AT384" s="74">
        <v>0</v>
      </c>
      <c r="AU384" s="72">
        <v>0</v>
      </c>
    </row>
    <row r="385" spans="1:47" s="18" customFormat="1" x14ac:dyDescent="0.2">
      <c r="A385" s="71" t="s">
        <v>442</v>
      </c>
      <c r="B385" s="72" t="s">
        <v>276</v>
      </c>
      <c r="C385" s="72"/>
      <c r="D385" s="72"/>
      <c r="E385" s="72"/>
      <c r="F385" s="72">
        <v>24</v>
      </c>
      <c r="G385" s="72">
        <v>24</v>
      </c>
      <c r="H385" s="72">
        <v>4</v>
      </c>
      <c r="I385" s="72">
        <v>24</v>
      </c>
      <c r="J385" s="72">
        <v>24</v>
      </c>
      <c r="K385" s="72">
        <v>24</v>
      </c>
      <c r="L385" s="72">
        <v>24</v>
      </c>
      <c r="M385" s="74">
        <v>24</v>
      </c>
      <c r="N385" s="72">
        <v>0</v>
      </c>
      <c r="O385" s="72">
        <v>24</v>
      </c>
      <c r="P385" s="74">
        <v>24</v>
      </c>
      <c r="Q385" s="72">
        <v>24</v>
      </c>
      <c r="R385" s="72">
        <v>24</v>
      </c>
      <c r="S385" s="72">
        <v>24</v>
      </c>
      <c r="T385" s="72">
        <v>12</v>
      </c>
      <c r="U385" s="72">
        <v>12</v>
      </c>
      <c r="V385" s="72">
        <v>24</v>
      </c>
      <c r="W385" s="74">
        <v>24</v>
      </c>
      <c r="X385" s="72">
        <v>24</v>
      </c>
      <c r="Y385" s="72">
        <v>24</v>
      </c>
      <c r="Z385" s="72">
        <v>24</v>
      </c>
      <c r="AA385" s="72">
        <v>24</v>
      </c>
      <c r="AB385" s="72">
        <v>24</v>
      </c>
      <c r="AC385" s="72">
        <v>24</v>
      </c>
      <c r="AD385" s="72">
        <v>24</v>
      </c>
      <c r="AE385" s="72">
        <v>24</v>
      </c>
      <c r="AF385" s="72">
        <v>24</v>
      </c>
      <c r="AG385" s="72">
        <v>24</v>
      </c>
      <c r="AH385" s="72">
        <v>12</v>
      </c>
      <c r="AI385" s="72">
        <v>4</v>
      </c>
      <c r="AJ385" s="72">
        <v>12</v>
      </c>
      <c r="AK385" s="72">
        <v>24</v>
      </c>
      <c r="AL385" s="72">
        <v>24</v>
      </c>
      <c r="AM385" s="72">
        <v>24</v>
      </c>
      <c r="AN385" s="72">
        <v>24</v>
      </c>
      <c r="AO385" s="72">
        <v>4</v>
      </c>
      <c r="AP385" s="72">
        <v>12</v>
      </c>
      <c r="AQ385" s="72">
        <v>4</v>
      </c>
      <c r="AR385" s="72">
        <v>24</v>
      </c>
      <c r="AS385" s="72">
        <v>24</v>
      </c>
      <c r="AT385" s="74">
        <v>24</v>
      </c>
      <c r="AU385" s="72">
        <v>4</v>
      </c>
    </row>
    <row r="386" spans="1:47" s="18" customFormat="1" x14ac:dyDescent="0.2">
      <c r="A386" s="50" t="s">
        <v>220</v>
      </c>
      <c r="B386" s="49" t="s">
        <v>315</v>
      </c>
      <c r="C386" s="49"/>
      <c r="D386" s="49"/>
      <c r="E386" s="49"/>
      <c r="F386" s="49">
        <v>36</v>
      </c>
      <c r="G386" s="49">
        <v>36</v>
      </c>
      <c r="H386" s="49">
        <v>12</v>
      </c>
      <c r="I386" s="49">
        <v>12</v>
      </c>
      <c r="J386" s="49">
        <v>36</v>
      </c>
      <c r="K386" s="49">
        <v>36</v>
      </c>
      <c r="L386" s="49">
        <v>36</v>
      </c>
      <c r="M386" s="73">
        <v>36</v>
      </c>
      <c r="N386" s="49">
        <v>24</v>
      </c>
      <c r="O386" s="49">
        <v>12</v>
      </c>
      <c r="P386" s="73">
        <v>36</v>
      </c>
      <c r="Q386" s="49">
        <v>12</v>
      </c>
      <c r="R386" s="49">
        <v>36</v>
      </c>
      <c r="S386" s="49">
        <v>36</v>
      </c>
      <c r="T386" s="49">
        <v>24</v>
      </c>
      <c r="U386" s="49">
        <v>24</v>
      </c>
      <c r="V386" s="49">
        <v>36</v>
      </c>
      <c r="W386" s="73">
        <v>36</v>
      </c>
      <c r="X386" s="49">
        <v>36</v>
      </c>
      <c r="Y386" s="49">
        <v>24</v>
      </c>
      <c r="Z386" s="49">
        <v>36</v>
      </c>
      <c r="AA386" s="49">
        <v>36</v>
      </c>
      <c r="AB386" s="49">
        <v>36</v>
      </c>
      <c r="AC386" s="49">
        <v>12</v>
      </c>
      <c r="AD386" s="49">
        <v>36</v>
      </c>
      <c r="AE386" s="49">
        <v>36</v>
      </c>
      <c r="AF386" s="49">
        <v>36</v>
      </c>
      <c r="AG386" s="49">
        <v>36</v>
      </c>
      <c r="AH386" s="49">
        <v>36</v>
      </c>
      <c r="AI386" s="49">
        <v>12</v>
      </c>
      <c r="AJ386" s="49">
        <v>24</v>
      </c>
      <c r="AK386" s="49">
        <v>36</v>
      </c>
      <c r="AL386" s="49">
        <v>36</v>
      </c>
      <c r="AM386" s="49">
        <v>36</v>
      </c>
      <c r="AN386" s="49">
        <v>36</v>
      </c>
      <c r="AO386" s="49">
        <v>12</v>
      </c>
      <c r="AP386" s="49">
        <v>24</v>
      </c>
      <c r="AQ386" s="49">
        <v>12</v>
      </c>
      <c r="AR386" s="49">
        <v>36</v>
      </c>
      <c r="AS386" s="49">
        <v>36</v>
      </c>
      <c r="AT386" s="73">
        <v>36</v>
      </c>
      <c r="AU386" s="49">
        <v>12</v>
      </c>
    </row>
    <row r="387" spans="1:47" s="18" customFormat="1" x14ac:dyDescent="0.2">
      <c r="A387" s="71" t="s">
        <v>221</v>
      </c>
      <c r="B387" s="72" t="s">
        <v>291</v>
      </c>
      <c r="C387" s="72"/>
      <c r="D387" s="72"/>
      <c r="E387" s="72"/>
      <c r="F387" s="72">
        <v>10.5</v>
      </c>
      <c r="G387" s="72">
        <v>10.5</v>
      </c>
      <c r="H387" s="72">
        <v>0</v>
      </c>
      <c r="I387" s="72">
        <v>0</v>
      </c>
      <c r="J387" s="72">
        <v>18</v>
      </c>
      <c r="K387" s="72">
        <v>10.5</v>
      </c>
      <c r="L387" s="72">
        <v>18</v>
      </c>
      <c r="M387" s="74">
        <v>18</v>
      </c>
      <c r="N387" s="72">
        <v>0</v>
      </c>
      <c r="O387" s="72">
        <v>10.5</v>
      </c>
      <c r="P387" s="74">
        <v>10.5</v>
      </c>
      <c r="Q387" s="72">
        <v>10.5</v>
      </c>
      <c r="R387" s="72">
        <v>10.5</v>
      </c>
      <c r="S387" s="72">
        <v>18</v>
      </c>
      <c r="T387" s="72">
        <v>10.5</v>
      </c>
      <c r="U387" s="72">
        <v>10.5</v>
      </c>
      <c r="V387" s="72">
        <v>18</v>
      </c>
      <c r="W387" s="74">
        <v>10.5</v>
      </c>
      <c r="X387" s="72">
        <v>18</v>
      </c>
      <c r="Y387" s="72">
        <v>18</v>
      </c>
      <c r="Z387" s="72">
        <v>10.5</v>
      </c>
      <c r="AA387" s="72">
        <v>10.5</v>
      </c>
      <c r="AB387" s="72">
        <v>0</v>
      </c>
      <c r="AC387" s="72">
        <v>18</v>
      </c>
      <c r="AD387" s="72">
        <v>10.5</v>
      </c>
      <c r="AE387" s="72">
        <v>10.5</v>
      </c>
      <c r="AF387" s="72">
        <v>10.5</v>
      </c>
      <c r="AG387" s="72">
        <v>10.5</v>
      </c>
      <c r="AH387" s="72">
        <v>10.5</v>
      </c>
      <c r="AI387" s="72">
        <v>0</v>
      </c>
      <c r="AJ387" s="72">
        <v>10.5</v>
      </c>
      <c r="AK387" s="72">
        <v>10.5</v>
      </c>
      <c r="AL387" s="72">
        <v>10.5</v>
      </c>
      <c r="AM387" s="72">
        <v>10.5</v>
      </c>
      <c r="AN387" s="72">
        <v>10.5</v>
      </c>
      <c r="AO387" s="72">
        <v>0</v>
      </c>
      <c r="AP387" s="72">
        <v>10.5</v>
      </c>
      <c r="AQ387" s="72">
        <v>0</v>
      </c>
      <c r="AR387" s="72">
        <v>10.5</v>
      </c>
      <c r="AS387" s="72">
        <v>10.5</v>
      </c>
      <c r="AT387" s="74">
        <v>10.5</v>
      </c>
      <c r="AU387" s="72">
        <v>0</v>
      </c>
    </row>
    <row r="388" spans="1:47" s="18" customFormat="1" x14ac:dyDescent="0.2">
      <c r="A388" s="50" t="s">
        <v>237</v>
      </c>
      <c r="B388" s="49" t="s">
        <v>266</v>
      </c>
      <c r="C388" s="49"/>
      <c r="D388" s="49"/>
      <c r="E388" s="49"/>
      <c r="F388" s="49">
        <v>0</v>
      </c>
      <c r="G388" s="49">
        <v>0</v>
      </c>
      <c r="H388" s="49">
        <v>5</v>
      </c>
      <c r="I388" s="49">
        <v>0</v>
      </c>
      <c r="J388" s="49">
        <v>5</v>
      </c>
      <c r="K388" s="49">
        <v>0</v>
      </c>
      <c r="L388" s="49">
        <v>5</v>
      </c>
      <c r="M388" s="73">
        <v>5</v>
      </c>
      <c r="N388" s="49">
        <v>0</v>
      </c>
      <c r="O388" s="49">
        <v>0</v>
      </c>
      <c r="P388" s="73">
        <v>0</v>
      </c>
      <c r="Q388" s="49">
        <v>0</v>
      </c>
      <c r="R388" s="49">
        <v>0</v>
      </c>
      <c r="S388" s="49">
        <v>0</v>
      </c>
      <c r="T388" s="49">
        <v>18</v>
      </c>
      <c r="U388" s="49">
        <v>18</v>
      </c>
      <c r="V388" s="49">
        <v>5</v>
      </c>
      <c r="W388" s="73">
        <v>0</v>
      </c>
      <c r="X388" s="49">
        <v>5</v>
      </c>
      <c r="Y388" s="49">
        <v>18</v>
      </c>
      <c r="Z388" s="49">
        <v>0</v>
      </c>
      <c r="AA388" s="49">
        <v>0</v>
      </c>
      <c r="AB388" s="49">
        <v>18</v>
      </c>
      <c r="AC388" s="49">
        <v>0</v>
      </c>
      <c r="AD388" s="49">
        <v>0</v>
      </c>
      <c r="AE388" s="49">
        <v>0</v>
      </c>
      <c r="AF388" s="49">
        <v>0</v>
      </c>
      <c r="AG388" s="49">
        <v>0</v>
      </c>
      <c r="AH388" s="49">
        <v>0</v>
      </c>
      <c r="AI388" s="49">
        <v>5</v>
      </c>
      <c r="AJ388" s="49">
        <v>18</v>
      </c>
      <c r="AK388" s="49">
        <v>0</v>
      </c>
      <c r="AL388" s="49">
        <v>0</v>
      </c>
      <c r="AM388" s="49">
        <v>0</v>
      </c>
      <c r="AN388" s="49">
        <v>0</v>
      </c>
      <c r="AO388" s="49">
        <v>5</v>
      </c>
      <c r="AP388" s="49">
        <v>18</v>
      </c>
      <c r="AQ388" s="49">
        <v>5</v>
      </c>
      <c r="AR388" s="49">
        <v>0</v>
      </c>
      <c r="AS388" s="49">
        <v>0</v>
      </c>
      <c r="AT388" s="73">
        <v>0</v>
      </c>
      <c r="AU388" s="49">
        <v>5</v>
      </c>
    </row>
    <row r="389" spans="1:47" s="18" customFormat="1" x14ac:dyDescent="0.2">
      <c r="A389" s="71" t="s">
        <v>183</v>
      </c>
      <c r="B389" s="72" t="s">
        <v>266</v>
      </c>
      <c r="C389" s="72"/>
      <c r="D389" s="72"/>
      <c r="E389" s="72"/>
      <c r="F389" s="72">
        <v>0</v>
      </c>
      <c r="G389" s="72">
        <v>0</v>
      </c>
      <c r="H389" s="72">
        <v>5</v>
      </c>
      <c r="I389" s="72">
        <v>0</v>
      </c>
      <c r="J389" s="72">
        <v>5</v>
      </c>
      <c r="K389" s="72">
        <v>0</v>
      </c>
      <c r="L389" s="72">
        <v>5</v>
      </c>
      <c r="M389" s="74">
        <v>5</v>
      </c>
      <c r="N389" s="72">
        <v>0</v>
      </c>
      <c r="O389" s="72">
        <v>0</v>
      </c>
      <c r="P389" s="74">
        <v>0</v>
      </c>
      <c r="Q389" s="72">
        <v>0</v>
      </c>
      <c r="R389" s="72">
        <v>0</v>
      </c>
      <c r="S389" s="72">
        <v>0</v>
      </c>
      <c r="T389" s="72">
        <v>18</v>
      </c>
      <c r="U389" s="72">
        <v>18</v>
      </c>
      <c r="V389" s="72">
        <v>5</v>
      </c>
      <c r="W389" s="74">
        <v>0</v>
      </c>
      <c r="X389" s="72">
        <v>5</v>
      </c>
      <c r="Y389" s="72">
        <v>18</v>
      </c>
      <c r="Z389" s="72">
        <v>0</v>
      </c>
      <c r="AA389" s="72">
        <v>0</v>
      </c>
      <c r="AB389" s="72">
        <v>18</v>
      </c>
      <c r="AC389" s="72">
        <v>0</v>
      </c>
      <c r="AD389" s="72">
        <v>0</v>
      </c>
      <c r="AE389" s="72">
        <v>0</v>
      </c>
      <c r="AF389" s="72">
        <v>0</v>
      </c>
      <c r="AG389" s="72">
        <v>0</v>
      </c>
      <c r="AH389" s="72">
        <v>0</v>
      </c>
      <c r="AI389" s="72">
        <v>5</v>
      </c>
      <c r="AJ389" s="72">
        <v>18</v>
      </c>
      <c r="AK389" s="72">
        <v>0</v>
      </c>
      <c r="AL389" s="72">
        <v>0</v>
      </c>
      <c r="AM389" s="72">
        <v>0</v>
      </c>
      <c r="AN389" s="72">
        <v>0</v>
      </c>
      <c r="AO389" s="72">
        <v>5</v>
      </c>
      <c r="AP389" s="72">
        <v>18</v>
      </c>
      <c r="AQ389" s="72">
        <v>5</v>
      </c>
      <c r="AR389" s="72">
        <v>0</v>
      </c>
      <c r="AS389" s="72">
        <v>0</v>
      </c>
      <c r="AT389" s="74">
        <v>0</v>
      </c>
      <c r="AU389" s="72">
        <v>5</v>
      </c>
    </row>
    <row r="390" spans="1:47" s="18" customFormat="1" x14ac:dyDescent="0.2">
      <c r="A390" s="50" t="s">
        <v>444</v>
      </c>
      <c r="B390" s="49" t="s">
        <v>248</v>
      </c>
      <c r="C390" s="49"/>
      <c r="D390" s="49"/>
      <c r="E390" s="49"/>
      <c r="F390" s="72">
        <v>10</v>
      </c>
      <c r="G390" s="72">
        <v>10</v>
      </c>
      <c r="H390" s="72">
        <v>12</v>
      </c>
      <c r="I390" s="72">
        <v>4</v>
      </c>
      <c r="J390" s="72">
        <v>12</v>
      </c>
      <c r="K390" s="72">
        <v>12</v>
      </c>
      <c r="L390" s="72">
        <v>12</v>
      </c>
      <c r="M390" s="74">
        <v>12</v>
      </c>
      <c r="N390" s="72">
        <v>12</v>
      </c>
      <c r="O390" s="72">
        <v>12</v>
      </c>
      <c r="P390" s="74">
        <v>10</v>
      </c>
      <c r="Q390" s="72">
        <v>4</v>
      </c>
      <c r="R390" s="72">
        <v>12</v>
      </c>
      <c r="S390" s="72">
        <v>12</v>
      </c>
      <c r="T390" s="72">
        <v>12</v>
      </c>
      <c r="U390" s="72">
        <v>12</v>
      </c>
      <c r="V390" s="72">
        <v>12</v>
      </c>
      <c r="W390" s="74">
        <v>12</v>
      </c>
      <c r="X390" s="72">
        <v>12</v>
      </c>
      <c r="Y390" s="72">
        <v>12</v>
      </c>
      <c r="Z390" s="72">
        <v>12</v>
      </c>
      <c r="AA390" s="72">
        <v>12</v>
      </c>
      <c r="AB390" s="72">
        <v>10</v>
      </c>
      <c r="AC390" s="72">
        <v>4</v>
      </c>
      <c r="AD390" s="72">
        <v>12</v>
      </c>
      <c r="AE390" s="72">
        <v>12</v>
      </c>
      <c r="AF390" s="72">
        <v>10</v>
      </c>
      <c r="AG390" s="72">
        <v>12</v>
      </c>
      <c r="AH390" s="72">
        <v>0</v>
      </c>
      <c r="AI390" s="72">
        <v>2</v>
      </c>
      <c r="AJ390" s="72">
        <v>12</v>
      </c>
      <c r="AK390" s="72">
        <v>10</v>
      </c>
      <c r="AL390" s="72">
        <v>2</v>
      </c>
      <c r="AM390" s="72">
        <v>10</v>
      </c>
      <c r="AN390" s="72">
        <v>10</v>
      </c>
      <c r="AO390" s="72">
        <v>12</v>
      </c>
      <c r="AP390" s="72">
        <v>12</v>
      </c>
      <c r="AQ390" s="72">
        <v>12</v>
      </c>
      <c r="AR390" s="72">
        <v>12</v>
      </c>
      <c r="AS390" s="72">
        <v>10</v>
      </c>
      <c r="AT390" s="74">
        <v>12</v>
      </c>
      <c r="AU390" s="72">
        <v>2</v>
      </c>
    </row>
    <row r="391" spans="1:47" s="18" customFormat="1" x14ac:dyDescent="0.2">
      <c r="A391" s="71" t="s">
        <v>222</v>
      </c>
      <c r="B391" s="72" t="s">
        <v>320</v>
      </c>
      <c r="C391" s="72"/>
      <c r="D391" s="72"/>
      <c r="E391" s="72"/>
      <c r="F391" s="72">
        <v>24</v>
      </c>
      <c r="G391" s="72">
        <v>24</v>
      </c>
      <c r="H391" s="72">
        <v>24</v>
      </c>
      <c r="I391" s="72">
        <v>24</v>
      </c>
      <c r="J391" s="72">
        <v>24</v>
      </c>
      <c r="K391" s="72">
        <v>24</v>
      </c>
      <c r="L391" s="72">
        <v>24</v>
      </c>
      <c r="M391" s="74">
        <v>24</v>
      </c>
      <c r="N391" s="72">
        <v>12</v>
      </c>
      <c r="O391" s="72">
        <v>24</v>
      </c>
      <c r="P391" s="74">
        <v>24</v>
      </c>
      <c r="Q391" s="72">
        <v>24</v>
      </c>
      <c r="R391" s="72">
        <v>24</v>
      </c>
      <c r="S391" s="72">
        <v>24</v>
      </c>
      <c r="T391" s="72">
        <v>24</v>
      </c>
      <c r="U391" s="72">
        <v>24</v>
      </c>
      <c r="V391" s="72">
        <v>24</v>
      </c>
      <c r="W391" s="74">
        <v>24</v>
      </c>
      <c r="X391" s="72">
        <v>24</v>
      </c>
      <c r="Y391" s="72">
        <v>24</v>
      </c>
      <c r="Z391" s="72">
        <v>24</v>
      </c>
      <c r="AA391" s="72">
        <v>24</v>
      </c>
      <c r="AB391" s="72">
        <v>24</v>
      </c>
      <c r="AC391" s="72">
        <v>24</v>
      </c>
      <c r="AD391" s="72">
        <v>12</v>
      </c>
      <c r="AE391" s="72">
        <v>24</v>
      </c>
      <c r="AF391" s="72">
        <v>24</v>
      </c>
      <c r="AG391" s="72">
        <v>24</v>
      </c>
      <c r="AH391" s="72">
        <v>24</v>
      </c>
      <c r="AI391" s="72">
        <v>24</v>
      </c>
      <c r="AJ391" s="72">
        <v>24</v>
      </c>
      <c r="AK391" s="72">
        <v>24</v>
      </c>
      <c r="AL391" s="72">
        <v>24</v>
      </c>
      <c r="AM391" s="72">
        <v>24</v>
      </c>
      <c r="AN391" s="72">
        <v>24</v>
      </c>
      <c r="AO391" s="72">
        <v>24</v>
      </c>
      <c r="AP391" s="72">
        <v>24</v>
      </c>
      <c r="AQ391" s="72">
        <v>24</v>
      </c>
      <c r="AR391" s="72">
        <v>24</v>
      </c>
      <c r="AS391" s="72">
        <v>24</v>
      </c>
      <c r="AT391" s="74">
        <v>24</v>
      </c>
      <c r="AU391" s="72">
        <v>24</v>
      </c>
    </row>
    <row r="392" spans="1:47" s="18" customFormat="1" x14ac:dyDescent="0.2">
      <c r="A392" s="71" t="s">
        <v>194</v>
      </c>
      <c r="B392" s="72" t="s">
        <v>276</v>
      </c>
      <c r="C392" s="72"/>
      <c r="D392" s="72"/>
      <c r="E392" s="72"/>
      <c r="F392" s="72">
        <v>24</v>
      </c>
      <c r="G392" s="72">
        <v>24</v>
      </c>
      <c r="H392" s="72">
        <v>4</v>
      </c>
      <c r="I392" s="72">
        <v>24</v>
      </c>
      <c r="J392" s="72">
        <v>24</v>
      </c>
      <c r="K392" s="72">
        <v>24</v>
      </c>
      <c r="L392" s="72">
        <v>24</v>
      </c>
      <c r="M392" s="74">
        <v>24</v>
      </c>
      <c r="N392" s="72">
        <v>0</v>
      </c>
      <c r="O392" s="72">
        <v>24</v>
      </c>
      <c r="P392" s="74">
        <v>24</v>
      </c>
      <c r="Q392" s="72">
        <v>24</v>
      </c>
      <c r="R392" s="72">
        <v>24</v>
      </c>
      <c r="S392" s="72">
        <v>24</v>
      </c>
      <c r="T392" s="72">
        <v>12</v>
      </c>
      <c r="U392" s="72">
        <v>12</v>
      </c>
      <c r="V392" s="72">
        <v>24</v>
      </c>
      <c r="W392" s="74">
        <v>24</v>
      </c>
      <c r="X392" s="72">
        <v>24</v>
      </c>
      <c r="Y392" s="72">
        <v>24</v>
      </c>
      <c r="Z392" s="72">
        <v>24</v>
      </c>
      <c r="AA392" s="72">
        <v>24</v>
      </c>
      <c r="AB392" s="72">
        <v>24</v>
      </c>
      <c r="AC392" s="72">
        <v>24</v>
      </c>
      <c r="AD392" s="72">
        <v>24</v>
      </c>
      <c r="AE392" s="72">
        <v>24</v>
      </c>
      <c r="AF392" s="72">
        <v>24</v>
      </c>
      <c r="AG392" s="72">
        <v>24</v>
      </c>
      <c r="AH392" s="72">
        <v>12</v>
      </c>
      <c r="AI392" s="72">
        <v>4</v>
      </c>
      <c r="AJ392" s="72">
        <v>12</v>
      </c>
      <c r="AK392" s="72">
        <v>12</v>
      </c>
      <c r="AL392" s="72">
        <v>24</v>
      </c>
      <c r="AM392" s="72">
        <v>24</v>
      </c>
      <c r="AN392" s="72">
        <v>24</v>
      </c>
      <c r="AO392" s="72">
        <v>4</v>
      </c>
      <c r="AP392" s="72">
        <v>12</v>
      </c>
      <c r="AQ392" s="72">
        <v>4</v>
      </c>
      <c r="AR392" s="72">
        <v>24</v>
      </c>
      <c r="AS392" s="72">
        <v>24</v>
      </c>
      <c r="AT392" s="74">
        <v>24</v>
      </c>
      <c r="AU392" s="72">
        <v>4</v>
      </c>
    </row>
    <row r="393" spans="1:47" s="18" customFormat="1" x14ac:dyDescent="0.2">
      <c r="A393" s="72" t="s">
        <v>223</v>
      </c>
      <c r="B393" s="72" t="s">
        <v>287</v>
      </c>
      <c r="C393" s="72" t="s">
        <v>327</v>
      </c>
      <c r="D393" s="72"/>
      <c r="E393" s="72"/>
      <c r="F393" s="72">
        <v>4</v>
      </c>
      <c r="G393" s="72">
        <v>4</v>
      </c>
      <c r="H393" s="72">
        <v>4</v>
      </c>
      <c r="I393" s="72">
        <v>2</v>
      </c>
      <c r="J393" s="72">
        <v>4</v>
      </c>
      <c r="K393" s="72">
        <v>4</v>
      </c>
      <c r="L393" s="72">
        <v>4</v>
      </c>
      <c r="M393" s="74">
        <v>4</v>
      </c>
      <c r="N393" s="72">
        <v>2</v>
      </c>
      <c r="O393" s="72">
        <v>4</v>
      </c>
      <c r="P393" s="74">
        <v>4</v>
      </c>
      <c r="Q393" s="72">
        <v>4</v>
      </c>
      <c r="R393" s="72">
        <v>4</v>
      </c>
      <c r="S393" s="72">
        <v>4</v>
      </c>
      <c r="T393" s="72">
        <v>2</v>
      </c>
      <c r="U393" s="72">
        <v>2</v>
      </c>
      <c r="V393" s="72">
        <v>4</v>
      </c>
      <c r="W393" s="74">
        <v>4</v>
      </c>
      <c r="X393" s="72">
        <v>4</v>
      </c>
      <c r="Y393" s="72">
        <v>2</v>
      </c>
      <c r="Z393" s="72">
        <v>4</v>
      </c>
      <c r="AA393" s="72">
        <v>4</v>
      </c>
      <c r="AB393" s="72">
        <v>2</v>
      </c>
      <c r="AC393" s="72">
        <v>4</v>
      </c>
      <c r="AD393" s="72">
        <v>4</v>
      </c>
      <c r="AE393" s="72">
        <v>4</v>
      </c>
      <c r="AF393" s="72">
        <v>4</v>
      </c>
      <c r="AG393" s="72">
        <v>4</v>
      </c>
      <c r="AH393" s="72">
        <v>4</v>
      </c>
      <c r="AI393" s="72">
        <v>2</v>
      </c>
      <c r="AJ393" s="72">
        <v>2</v>
      </c>
      <c r="AK393" s="72">
        <v>4</v>
      </c>
      <c r="AL393" s="72">
        <v>4</v>
      </c>
      <c r="AM393" s="72">
        <v>4</v>
      </c>
      <c r="AN393" s="72">
        <v>4</v>
      </c>
      <c r="AO393" s="72">
        <v>2</v>
      </c>
      <c r="AP393" s="72">
        <v>2</v>
      </c>
      <c r="AQ393" s="72">
        <v>2</v>
      </c>
      <c r="AR393" s="72">
        <v>4</v>
      </c>
      <c r="AS393" s="72">
        <v>4</v>
      </c>
      <c r="AT393" s="74">
        <v>4</v>
      </c>
      <c r="AU393" s="72">
        <v>2</v>
      </c>
    </row>
    <row r="394" spans="1:47" s="18" customFormat="1" x14ac:dyDescent="0.2">
      <c r="A394" s="72" t="s">
        <v>399</v>
      </c>
      <c r="B394" s="72" t="s">
        <v>291</v>
      </c>
      <c r="C394" s="72" t="s">
        <v>292</v>
      </c>
      <c r="D394" s="72"/>
      <c r="E394" s="72"/>
      <c r="F394" s="72">
        <v>12</v>
      </c>
      <c r="G394" s="72">
        <v>12</v>
      </c>
      <c r="H394" s="72">
        <v>12</v>
      </c>
      <c r="I394" s="72">
        <v>0</v>
      </c>
      <c r="J394" s="72">
        <v>12</v>
      </c>
      <c r="K394" s="72">
        <v>4</v>
      </c>
      <c r="L394" s="72">
        <v>12</v>
      </c>
      <c r="M394" s="74">
        <v>12</v>
      </c>
      <c r="N394" s="72">
        <v>0</v>
      </c>
      <c r="O394" s="72">
        <v>12</v>
      </c>
      <c r="P394" s="74">
        <v>12</v>
      </c>
      <c r="Q394" s="72">
        <v>12</v>
      </c>
      <c r="R394" s="72">
        <v>4</v>
      </c>
      <c r="S394" s="72">
        <v>4</v>
      </c>
      <c r="T394" s="72">
        <v>12</v>
      </c>
      <c r="U394" s="72">
        <v>12</v>
      </c>
      <c r="V394" s="72">
        <v>12</v>
      </c>
      <c r="W394" s="74">
        <v>4</v>
      </c>
      <c r="X394" s="72">
        <v>18</v>
      </c>
      <c r="Y394" s="72">
        <v>12</v>
      </c>
      <c r="Z394" s="72">
        <v>4</v>
      </c>
      <c r="AA394" s="72">
        <v>4</v>
      </c>
      <c r="AB394" s="72">
        <v>0</v>
      </c>
      <c r="AC394" s="72">
        <v>18</v>
      </c>
      <c r="AD394" s="72">
        <v>4</v>
      </c>
      <c r="AE394" s="72">
        <v>4</v>
      </c>
      <c r="AF394" s="72">
        <v>12</v>
      </c>
      <c r="AG394" s="72">
        <v>18</v>
      </c>
      <c r="AH394" s="72">
        <v>12</v>
      </c>
      <c r="AI394" s="72">
        <v>0</v>
      </c>
      <c r="AJ394" s="72">
        <v>12</v>
      </c>
      <c r="AK394" s="72">
        <v>4</v>
      </c>
      <c r="AL394" s="72">
        <v>12</v>
      </c>
      <c r="AM394" s="72">
        <v>12</v>
      </c>
      <c r="AN394" s="72">
        <v>12</v>
      </c>
      <c r="AO394" s="72">
        <v>0</v>
      </c>
      <c r="AP394" s="72">
        <v>12</v>
      </c>
      <c r="AQ394" s="72">
        <v>0</v>
      </c>
      <c r="AR394" s="72">
        <v>4</v>
      </c>
      <c r="AS394" s="72">
        <v>12</v>
      </c>
      <c r="AT394" s="74">
        <v>4</v>
      </c>
      <c r="AU394" s="72">
        <v>0</v>
      </c>
    </row>
    <row r="395" spans="1:47" s="18" customFormat="1" x14ac:dyDescent="0.2">
      <c r="A395" s="49" t="s">
        <v>443</v>
      </c>
      <c r="B395" s="49" t="s">
        <v>290</v>
      </c>
      <c r="C395" s="49" t="s">
        <v>287</v>
      </c>
      <c r="D395" s="49"/>
      <c r="E395" s="49"/>
      <c r="F395" s="49">
        <v>9</v>
      </c>
      <c r="G395" s="49">
        <v>9</v>
      </c>
      <c r="H395" s="49">
        <v>2</v>
      </c>
      <c r="I395" s="49">
        <v>2</v>
      </c>
      <c r="J395" s="49"/>
      <c r="K395" s="49">
        <v>15</v>
      </c>
      <c r="L395" s="49"/>
      <c r="M395" s="73"/>
      <c r="N395" s="49">
        <v>1</v>
      </c>
      <c r="O395" s="49">
        <v>9</v>
      </c>
      <c r="P395" s="73">
        <v>9</v>
      </c>
      <c r="Q395" s="49">
        <v>9</v>
      </c>
      <c r="R395" s="49">
        <v>15</v>
      </c>
      <c r="S395" s="49"/>
      <c r="T395" s="49">
        <v>2</v>
      </c>
      <c r="U395" s="49">
        <v>2</v>
      </c>
      <c r="V395" s="49"/>
      <c r="W395" s="73">
        <v>15</v>
      </c>
      <c r="X395" s="49"/>
      <c r="Y395" s="49">
        <v>2</v>
      </c>
      <c r="Z395" s="49">
        <v>15</v>
      </c>
      <c r="AA395" s="49">
        <v>15</v>
      </c>
      <c r="AB395" s="49">
        <v>2</v>
      </c>
      <c r="AC395" s="49">
        <v>9</v>
      </c>
      <c r="AD395" s="49">
        <v>15</v>
      </c>
      <c r="AE395" s="49">
        <v>15</v>
      </c>
      <c r="AF395" s="49">
        <v>9</v>
      </c>
      <c r="AG395" s="49"/>
      <c r="AH395" s="49">
        <v>9</v>
      </c>
      <c r="AI395" s="49">
        <v>2</v>
      </c>
      <c r="AJ395" s="49">
        <v>2</v>
      </c>
      <c r="AK395" s="49">
        <v>15</v>
      </c>
      <c r="AL395" s="49">
        <v>18</v>
      </c>
      <c r="AM395" s="49">
        <v>9</v>
      </c>
      <c r="AN395" s="49">
        <v>9</v>
      </c>
      <c r="AO395" s="49">
        <v>2</v>
      </c>
      <c r="AP395" s="49">
        <v>2</v>
      </c>
      <c r="AQ395" s="49">
        <v>2</v>
      </c>
      <c r="AR395" s="49">
        <v>15</v>
      </c>
      <c r="AS395" s="49">
        <v>9</v>
      </c>
      <c r="AT395" s="73">
        <v>15</v>
      </c>
      <c r="AU395" s="49">
        <v>2</v>
      </c>
    </row>
  </sheetData>
  <phoneticPr fontId="16" type="noConversion"/>
  <dataValidations count="1">
    <dataValidation type="list" allowBlank="1" showInputMessage="1" showErrorMessage="1" sqref="F11" xr:uid="{00000000-0002-0000-0500-000000000000}">
      <formula1>INDIRECT(ListSelection)</formula1>
    </dataValidation>
  </dataValidation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39</vt:i4>
      </vt:variant>
    </vt:vector>
  </HeadingPairs>
  <TitlesOfParts>
    <vt:vector size="45" baseType="lpstr">
      <vt:lpstr>Cover crop worksheet</vt:lpstr>
      <vt:lpstr>Table 1 Purpose ratings</vt:lpstr>
      <vt:lpstr>Recommended Cover Crop Mixes</vt:lpstr>
      <vt:lpstr>Aerial Seeding in SB</vt:lpstr>
      <vt:lpstr>Aerial Seeding in Corn</vt:lpstr>
      <vt:lpstr>DATA</vt:lpstr>
      <vt:lpstr>Alfalfa</vt:lpstr>
      <vt:lpstr>Application</vt:lpstr>
      <vt:lpstr>Canola</vt:lpstr>
      <vt:lpstr>CarryOverTable</vt:lpstr>
      <vt:lpstr>Chickpeas</vt:lpstr>
      <vt:lpstr>Corn</vt:lpstr>
      <vt:lpstr>CoverCropTable</vt:lpstr>
      <vt:lpstr>DATA!Criteria</vt:lpstr>
      <vt:lpstr>CropList</vt:lpstr>
      <vt:lpstr>CurrentDate</vt:lpstr>
      <vt:lpstr>Date</vt:lpstr>
      <vt:lpstr>DryBeans</vt:lpstr>
      <vt:lpstr>DATA!Extract</vt:lpstr>
      <vt:lpstr>Fertilizer</vt:lpstr>
      <vt:lpstr>FieldPeas</vt:lpstr>
      <vt:lpstr>FineSeedList</vt:lpstr>
      <vt:lpstr>Flax</vt:lpstr>
      <vt:lpstr>FullSeedList</vt:lpstr>
      <vt:lpstr>Grass</vt:lpstr>
      <vt:lpstr>LastDate</vt:lpstr>
      <vt:lpstr>Lentils</vt:lpstr>
      <vt:lpstr>ListSelection</vt:lpstr>
      <vt:lpstr>Other</vt:lpstr>
      <vt:lpstr>Percent1</vt:lpstr>
      <vt:lpstr>'Cover crop worksheet'!Print_Area</vt:lpstr>
      <vt:lpstr>'Recommended Cover Crop Mixes'!Print_Area</vt:lpstr>
      <vt:lpstr>'Table 1 Purpose ratings'!Print_Area</vt:lpstr>
      <vt:lpstr>'Table 1 Purpose ratings'!Print_Titles</vt:lpstr>
      <vt:lpstr>'Cover crop worksheet'!Purpose</vt:lpstr>
      <vt:lpstr>Safflower</vt:lpstr>
      <vt:lpstr>SeedingWindow</vt:lpstr>
      <vt:lpstr>SmallGrain</vt:lpstr>
      <vt:lpstr>Sorghum</vt:lpstr>
      <vt:lpstr>Soybeans</vt:lpstr>
      <vt:lpstr>Species1</vt:lpstr>
      <vt:lpstr>SpeciesTable</vt:lpstr>
      <vt:lpstr>Sunflowers</vt:lpstr>
      <vt:lpstr>Termination</vt:lpstr>
      <vt:lpstr>Variety1</vt:lpstr>
    </vt:vector>
  </TitlesOfParts>
  <Company>USDA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Nordquist, Timothy - NRCS, Rapid City, SD</dc:creator>
  <cp:lastModifiedBy>Wise, Stanley - NRCS, Aberdeen, SD</cp:lastModifiedBy>
  <cp:lastPrinted>2019-04-01T13:49:58Z</cp:lastPrinted>
  <dcterms:created xsi:type="dcterms:W3CDTF">2003-11-13T20:21:45Z</dcterms:created>
  <dcterms:modified xsi:type="dcterms:W3CDTF">2022-04-01T18:28:44Z</dcterms:modified>
</cp:coreProperties>
</file>